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170" yWindow="75" windowWidth="20055" windowHeight="7935"/>
  </bookViews>
  <sheets>
    <sheet name="Sup Amé Agri" sheetId="1" r:id="rId1"/>
  </sheets>
  <definedNames>
    <definedName name="_GoBack" localSheetId="0">'Sup Amé Agri'!$A$1</definedName>
    <definedName name="_xlnm.Print_Titles" localSheetId="0">'Sup Amé Agri'!$22:$22</definedName>
  </definedNames>
  <calcPr calcId="162913"/>
</workbook>
</file>

<file path=xl/calcChain.xml><?xml version="1.0" encoding="utf-8"?>
<calcChain xmlns="http://schemas.openxmlformats.org/spreadsheetml/2006/main">
  <c r="H26" i="1" l="1"/>
  <c r="H74" i="1"/>
  <c r="H65" i="1"/>
  <c r="H57" i="1"/>
  <c r="H39" i="1"/>
  <c r="D152" i="1"/>
  <c r="F35" i="1" l="1"/>
  <c r="F34" i="1"/>
  <c r="F151" i="1" l="1"/>
  <c r="F150" i="1"/>
  <c r="F149" i="1"/>
  <c r="F148" i="1"/>
  <c r="H151" i="1" s="1"/>
  <c r="G116" i="1"/>
  <c r="G115" i="1"/>
  <c r="G114" i="1"/>
  <c r="F113" i="1"/>
  <c r="F112" i="1"/>
  <c r="G111" i="1"/>
  <c r="F110" i="1"/>
  <c r="F109" i="1"/>
  <c r="F108" i="1"/>
  <c r="F107" i="1"/>
  <c r="F106" i="1"/>
  <c r="G105" i="1"/>
  <c r="F129" i="1"/>
  <c r="G128" i="1"/>
  <c r="F119" i="1"/>
  <c r="H123" i="1" s="1"/>
  <c r="G103" i="1"/>
  <c r="F102" i="1"/>
  <c r="G100" i="1"/>
  <c r="G99" i="1"/>
  <c r="F98" i="1"/>
  <c r="F97" i="1"/>
  <c r="F96" i="1"/>
  <c r="G95" i="1"/>
  <c r="G94" i="1"/>
  <c r="F93" i="1"/>
  <c r="F92" i="1"/>
  <c r="F91" i="1"/>
  <c r="G90" i="1"/>
  <c r="G126" i="1"/>
  <c r="G124" i="1"/>
  <c r="F87" i="1"/>
  <c r="G86" i="1"/>
  <c r="G85" i="1"/>
  <c r="G84" i="1"/>
  <c r="G83" i="1"/>
  <c r="F74" i="1"/>
  <c r="G73" i="1"/>
  <c r="F72" i="1"/>
  <c r="G71" i="1"/>
  <c r="F70" i="1"/>
  <c r="F69" i="1"/>
  <c r="F66" i="1"/>
  <c r="F62" i="1"/>
  <c r="F63" i="1"/>
  <c r="F61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3" i="1"/>
  <c r="F42" i="1"/>
  <c r="F39" i="1"/>
  <c r="F33" i="1"/>
  <c r="F32" i="1"/>
  <c r="F31" i="1"/>
  <c r="F30" i="1"/>
  <c r="F29" i="1"/>
  <c r="F28" i="1"/>
  <c r="F27" i="1"/>
  <c r="G25" i="1"/>
  <c r="F24" i="1"/>
  <c r="E152" i="1"/>
  <c r="H130" i="1" l="1"/>
  <c r="H87" i="1"/>
  <c r="H104" i="1"/>
  <c r="H126" i="1"/>
  <c r="H117" i="1"/>
  <c r="F152" i="1"/>
  <c r="G152" i="1"/>
  <c r="H152" i="1" l="1"/>
  <c r="H154" i="1" s="1"/>
</calcChain>
</file>

<file path=xl/sharedStrings.xml><?xml version="1.0" encoding="utf-8"?>
<sst xmlns="http://schemas.openxmlformats.org/spreadsheetml/2006/main" count="218" uniqueCount="215">
  <si>
    <t xml:space="preserve">REPUBLIQUE DU TCHAD          </t>
  </si>
  <si>
    <t xml:space="preserve">              ************ </t>
  </si>
  <si>
    <t>PRESIDENCE DE LA REPUBLIQUE</t>
  </si>
  <si>
    <t xml:space="preserve">              ************</t>
  </si>
  <si>
    <t>Département (chef-lieu)</t>
  </si>
  <si>
    <t>Batha Est (Oum Hadjer)</t>
  </si>
  <si>
    <t>Batha Ouest (Ati)</t>
  </si>
  <si>
    <t>Fitri (Yao)</t>
  </si>
  <si>
    <t>Borkou (Faya)</t>
  </si>
  <si>
    <t>Ennedi Est (Am Djarass)</t>
  </si>
  <si>
    <t>Ennedi Ouest (Fada)</t>
  </si>
  <si>
    <t>Tibesti (Bardaï)</t>
  </si>
  <si>
    <t>Baguirmi (Massenya)</t>
  </si>
  <si>
    <t>Chari (Mandélia)</t>
  </si>
  <si>
    <t>Loug Chari (Bousso)</t>
  </si>
  <si>
    <t>Barh Signaka (Melfi)</t>
  </si>
  <si>
    <t>Guéra (Mongo)</t>
  </si>
  <si>
    <t>Dababa (Bokoro)</t>
  </si>
  <si>
    <t>Dagana (Massakory)</t>
  </si>
  <si>
    <t>Haraze Al Biar (Massaguet)</t>
  </si>
  <si>
    <t>Kanem (Mao)</t>
  </si>
  <si>
    <t>Mamdi (Bol)</t>
  </si>
  <si>
    <t>Wayi (Ngouri)</t>
  </si>
  <si>
    <t>Dodje (Beïnamar)</t>
  </si>
  <si>
    <t>Lac Wey (Moundou)</t>
  </si>
  <si>
    <t>Ngourkosso (Bénoye)</t>
  </si>
  <si>
    <t>Monts de Lam (Baïbokoum)</t>
  </si>
  <si>
    <t>La Nya Pendé (Goré)</t>
  </si>
  <si>
    <t>La Pendé (Doba)</t>
  </si>
  <si>
    <t>Barh Sara (Moïssala)</t>
  </si>
  <si>
    <t>Mandoul occidental (Bédjondo)</t>
  </si>
  <si>
    <t>Mandoul oriental (Koumra)</t>
  </si>
  <si>
    <t>Kabbia (Gounou Gaya)</t>
  </si>
  <si>
    <t>Mayo Lemie (Guélendeng)</t>
  </si>
  <si>
    <t>Mayo Boneye (Bongor)</t>
  </si>
  <si>
    <t>Mont d’Illi (Fianga)</t>
  </si>
  <si>
    <t>Lac Léré (Léré)</t>
  </si>
  <si>
    <t>Mayo Dallah (Pala)</t>
  </si>
  <si>
    <t>Barh Köh (Sarh)</t>
  </si>
  <si>
    <t>Grande Sido (Maro)</t>
  </si>
  <si>
    <t>Lac Iro (Kyabé)</t>
  </si>
  <si>
    <t>Assoungha (Adré)</t>
  </si>
  <si>
    <t>Ouara (Abéché)</t>
  </si>
  <si>
    <t>Aboudéia (Aboudeia)</t>
  </si>
  <si>
    <t>Barh Azoum (Am-Timan)</t>
  </si>
  <si>
    <t>Haraze Mangueigne (Haraze Mangueigne)</t>
  </si>
  <si>
    <t>Tandjilé Est (Laï)</t>
  </si>
  <si>
    <t>Tandjilé Ouest (Kélo)</t>
  </si>
  <si>
    <t>Biltine (Biltine)</t>
  </si>
  <si>
    <t>Dar-Tama (Guéréda)</t>
  </si>
  <si>
    <t>Kobé (Iriba)</t>
  </si>
  <si>
    <t xml:space="preserve">Périmètre maraîcher / barrage Matadjana </t>
  </si>
  <si>
    <t>Périmètre maraîcher / barrage Absounout</t>
  </si>
  <si>
    <t xml:space="preserve">  UNITE - TRAVAIL - PROGRES</t>
  </si>
  <si>
    <t>Batha (Ati)</t>
  </si>
  <si>
    <t>Chari-Baguirmi (Massenya)</t>
  </si>
  <si>
    <t>Hadjer-Lamis (Massakory)</t>
  </si>
  <si>
    <t>Superficies en maîtrise totale (ha)</t>
  </si>
  <si>
    <t>Superficies aménagées (ha)</t>
  </si>
  <si>
    <t>Superficies en maîtrise partielle (ha)</t>
  </si>
  <si>
    <t>TOTAUX</t>
  </si>
  <si>
    <t>Wadi Fira (Biltine)</t>
  </si>
  <si>
    <t>Périmètre maraîcher / barrage Tologone</t>
  </si>
  <si>
    <t>Périmètre maraîcher / barrage Aoura</t>
  </si>
  <si>
    <t>Tandjilé (Laï)</t>
  </si>
  <si>
    <t>Salamat (Am-Timan)</t>
  </si>
  <si>
    <t>Sila (Goz Beida)</t>
  </si>
  <si>
    <t>Ouaddaï (Abéché)</t>
  </si>
  <si>
    <t>Périmètre de décrue /barrage de Foundouk</t>
  </si>
  <si>
    <t>Périmètre de décrue /barrage de Ragné (Moukoulou)</t>
  </si>
  <si>
    <t>Moyen Chari (Sarh)</t>
  </si>
  <si>
    <t>Périmètre sucrier de Banda (CST)</t>
  </si>
  <si>
    <t>Mayo Kebbi Ouest (Pala)</t>
  </si>
  <si>
    <t>Mayo Kebbi Est (Bongor)</t>
  </si>
  <si>
    <t>Mandoul (Koumra)</t>
  </si>
  <si>
    <t>Logone Oriental (Doba)</t>
  </si>
  <si>
    <t>Logone Occidental (Moundou)</t>
  </si>
  <si>
    <t>Périmètre de décrue /barrage de Midziguir</t>
  </si>
  <si>
    <t>Périmètre de décrue /barrage d'Amtchack</t>
  </si>
  <si>
    <t>Périmètre de décrue /barrage de Djerbé</t>
  </si>
  <si>
    <t>Abtouyour (Bitkine)</t>
  </si>
  <si>
    <t>Mangalmé (Mangalmé)</t>
  </si>
  <si>
    <t>Borkou  (Faya)</t>
  </si>
  <si>
    <t>Borkou Yala (Kirdimi)</t>
  </si>
  <si>
    <t>Wadi Hawar (Am Djarass)</t>
  </si>
  <si>
    <t>Tibesti Ouest (Bardaï)</t>
  </si>
  <si>
    <t>Tibesti Est (Gouro)</t>
  </si>
  <si>
    <t>Abdi (Abdi)</t>
  </si>
  <si>
    <t>Kimiti (Goz Beida)</t>
  </si>
  <si>
    <t>Djourouf al Amar (Am Dam)</t>
  </si>
  <si>
    <t>Bahr El Gazal sud (Moussoro)</t>
  </si>
  <si>
    <t>Bahr El Gazal (Moussoro)</t>
  </si>
  <si>
    <t>Bahr El Gazal nord (Salal)</t>
  </si>
  <si>
    <t>Nord Kanem (Nokou)</t>
  </si>
  <si>
    <t>Wadi Bissam (Mondo)</t>
  </si>
  <si>
    <t>Lac (Bol)</t>
  </si>
  <si>
    <t>Guéni (Krim krim)</t>
  </si>
  <si>
    <t>Périmètre de décrue /barrage de Matar</t>
  </si>
  <si>
    <t>PI rizicole de Kim 1&amp;2 (MP)</t>
  </si>
  <si>
    <t>PI rizicole de Tcharaye (MP)</t>
  </si>
  <si>
    <t>PPIV de Ham</t>
  </si>
  <si>
    <t>PPIV Kolocoper de Kolobo (MT)</t>
  </si>
  <si>
    <t>PI rizicole casier B de Bongor (MT)</t>
  </si>
  <si>
    <t>PI rizicole casierA de Bongor (MP)</t>
  </si>
  <si>
    <t>PI rizicole de Bédaya (MP)</t>
  </si>
  <si>
    <t>PI rizicole de Dokapti (partie du Casier C rizicole)</t>
  </si>
  <si>
    <t>PI rizicole de Djeun (partie du Casier C rizicole)</t>
  </si>
  <si>
    <t>PI rizicole de Doungabo (partie du Casier C rizicole)</t>
  </si>
  <si>
    <t>Polders améliorés de Doum Doum</t>
  </si>
  <si>
    <t>Polders améliorés de Kindjéria</t>
  </si>
  <si>
    <t>Polders améliorés du PDPL</t>
  </si>
  <si>
    <t>Polders améliorés de Kangalom</t>
  </si>
  <si>
    <t>Périmètre de décrue /barrage de Tarbaka</t>
  </si>
  <si>
    <t>Périmètre de décrue /barrage de Sounar</t>
  </si>
  <si>
    <t xml:space="preserve">             ************</t>
  </si>
  <si>
    <t xml:space="preserve">           ************</t>
  </si>
  <si>
    <t xml:space="preserve">           *************</t>
  </si>
  <si>
    <t>ET DE L'HYDRAULIQUE AGRICOLE</t>
  </si>
  <si>
    <t>La Nya (Bébédjia)</t>
  </si>
  <si>
    <t>Ennedi (Fada)</t>
  </si>
  <si>
    <t xml:space="preserve">Périmètre oasien de Djiddi </t>
  </si>
  <si>
    <t>Périmètre oasien de  Tigui</t>
  </si>
  <si>
    <t xml:space="preserve">Périmètre de décrue de Yao/berbéré </t>
  </si>
  <si>
    <t xml:space="preserve">Périmètre oasien de Hochouma </t>
  </si>
  <si>
    <t>Périmètre oasien de Tchansous F3</t>
  </si>
  <si>
    <t xml:space="preserve">Périmètre oasien de Tchansous F3 bis </t>
  </si>
  <si>
    <t xml:space="preserve">Périmètre oasien de Tchansous F5 </t>
  </si>
  <si>
    <t xml:space="preserve">Périmètre oasien de Mardagaye </t>
  </si>
  <si>
    <t xml:space="preserve">Périmètre oasien de Kirdimi </t>
  </si>
  <si>
    <t xml:space="preserve">Périmètre oasien de Yen </t>
  </si>
  <si>
    <t xml:space="preserve">Périmètres oasiens </t>
  </si>
  <si>
    <t>PIC/ONG</t>
  </si>
  <si>
    <t>Périmètres rizicoles ONG</t>
  </si>
  <si>
    <t xml:space="preserve">PPI de Zafaya </t>
  </si>
  <si>
    <t xml:space="preserve">PPI d'Ambédane </t>
  </si>
  <si>
    <t xml:space="preserve">PPI de Midékhine </t>
  </si>
  <si>
    <t>PPI de Sagour</t>
  </si>
  <si>
    <t xml:space="preserve">PPI de N'Djaména Fara </t>
  </si>
  <si>
    <t>PPI de Droh Gana</t>
  </si>
  <si>
    <t>Périmètres PMR</t>
  </si>
  <si>
    <t xml:space="preserve">PPI de Mara </t>
  </si>
  <si>
    <t xml:space="preserve">PPIV de Boutel Fil </t>
  </si>
  <si>
    <t xml:space="preserve">PPIV de Djadaya </t>
  </si>
  <si>
    <t xml:space="preserve">Périmètres PMR/MI </t>
  </si>
  <si>
    <t xml:space="preserve">Village agricole de Hamatié </t>
  </si>
  <si>
    <t>Périmètres maraîchers de Chaddra</t>
  </si>
  <si>
    <t>Périmètres maraîchers PDAOK</t>
  </si>
  <si>
    <t xml:space="preserve">Périmètres maraîchers FAO </t>
  </si>
  <si>
    <t xml:space="preserve">Périmètres maraîchers UNSO </t>
  </si>
  <si>
    <t xml:space="preserve">Polders de Mamdi </t>
  </si>
  <si>
    <t xml:space="preserve">Polders de Bérim </t>
  </si>
  <si>
    <t xml:space="preserve">Polders de Guini </t>
  </si>
  <si>
    <t xml:space="preserve">Périmètres des ouadis de Doum Doum </t>
  </si>
  <si>
    <t>Périmètres irrigués du PANG</t>
  </si>
  <si>
    <t xml:space="preserve">PI rizicole de Mboh-Nyan (partie du Casier C rizicole) </t>
  </si>
  <si>
    <t>Périmètre irrigué Villageois du casier C</t>
  </si>
  <si>
    <t xml:space="preserve">PPIV PGRN de Kim </t>
  </si>
  <si>
    <t xml:space="preserve">PPIV ONG de Kim </t>
  </si>
  <si>
    <t xml:space="preserve">PPIV PGRN de Koyom </t>
  </si>
  <si>
    <t xml:space="preserve">PI rizicole de Kolobo </t>
  </si>
  <si>
    <t xml:space="preserve">Micro périmètres rizicoles de Ham, Kolobo, Djoumane  </t>
  </si>
  <si>
    <t xml:space="preserve">PI rizicole de Ham </t>
  </si>
  <si>
    <t xml:space="preserve">PPIV PDIS </t>
  </si>
  <si>
    <t xml:space="preserve">PI rizicole d'Am Timan </t>
  </si>
  <si>
    <t>PI rizicole de Satégui Déressia/Mandé</t>
  </si>
  <si>
    <t xml:space="preserve">PPIV de Satégui </t>
  </si>
  <si>
    <t xml:space="preserve">PPIV de Misséré </t>
  </si>
  <si>
    <t>PPIV de Korndoua</t>
  </si>
  <si>
    <t>PPIV de Bodor nouveau</t>
  </si>
  <si>
    <t xml:space="preserve">PI rizicole de Boumo </t>
  </si>
  <si>
    <t xml:space="preserve">PPIV de Draï mbassa </t>
  </si>
  <si>
    <t>Micro périmètres rizicoles de Tchoua</t>
  </si>
  <si>
    <t xml:space="preserve">PI rizicole de Béré </t>
  </si>
  <si>
    <t xml:space="preserve">PI rizicole de Delbian </t>
  </si>
  <si>
    <t>PI rizicole de Tamyo</t>
  </si>
  <si>
    <t>Potentialités facilement irrigable (ha)</t>
  </si>
  <si>
    <t>Système d’aménagement Hydro-agricole</t>
  </si>
  <si>
    <t xml:space="preserve">          ****************</t>
  </si>
  <si>
    <t>MINISTERE DE LA PRODUCTION, DE L'IRRIGATION</t>
  </si>
  <si>
    <t xml:space="preserve">            ET DES EQUIPEMENTS AGRICOLES</t>
  </si>
  <si>
    <t xml:space="preserve">          DIRECTION GENERALE </t>
  </si>
  <si>
    <t>DIRECTION DU GENIE RURAL ET DE</t>
  </si>
  <si>
    <t>PRESENTATION DE LA LISTE DES AMENAGEMENTS HYDRO-AGRICOLES AU TCHAD</t>
  </si>
  <si>
    <t>Province (chef-lieu)</t>
  </si>
  <si>
    <t xml:space="preserve">PI rizicole de Nahaïna </t>
  </si>
  <si>
    <t xml:space="preserve">PPIV de Mala </t>
  </si>
  <si>
    <t>PI rizicole de Doro (MP)</t>
  </si>
  <si>
    <t>Périmètres privés  pour la culture de maraichage autour des grandes agglomérations = 8 000 ha</t>
  </si>
  <si>
    <t>Définition des sigles:</t>
  </si>
  <si>
    <t>Aménagements en maîtrise partielle: 24 884 ha</t>
  </si>
  <si>
    <t>Aménagements en maîtrise totale (Périmètres aménagés et maraîchers): 18 648 ha</t>
  </si>
  <si>
    <t>Superficie totale des aménagements: 43 552 ha</t>
  </si>
  <si>
    <t>Les ressources en eau mobilisées sont: les eaux de surface et souterraine.</t>
  </si>
  <si>
    <t>Difficultés:</t>
  </si>
  <si>
    <t>Manque de fonds pour l'entretien des aménagements hydro-agricoles ;</t>
  </si>
  <si>
    <t>La DGRHA ne dispose pas des ressources pour un suivi efficace des aménagements ;</t>
  </si>
  <si>
    <t xml:space="preserve">La faible capcité des groupements à mettre une organisation efficace et l'entretien des AHA malgré l'appui des services d'encadrement. </t>
  </si>
  <si>
    <t>Suggestions</t>
  </si>
  <si>
    <t>Mettre en place un mécanisme de financement de l'entretien des AHA;</t>
  </si>
  <si>
    <t>Renforcer les capacités de la DGRHA pour le suivi pendant la campagne et après la campagne;</t>
  </si>
  <si>
    <t>PI: Périmètre irrigué ;</t>
  </si>
  <si>
    <t>PPIV: Petit périmètre irrigué villageois ;</t>
  </si>
  <si>
    <t>PIC: Périmètre irrigué du chari ;</t>
  </si>
  <si>
    <t>AHA : Aménagement Hydro-Agricole ;</t>
  </si>
  <si>
    <t>PDIS: Projet de développement intégré du Salamat ;</t>
  </si>
  <si>
    <t>MP: Maîtrise partielle ;</t>
  </si>
  <si>
    <t>MT: Maîtrise totale ;</t>
  </si>
  <si>
    <t>CST: Compagnie Sucrière du Tchad ;</t>
  </si>
  <si>
    <t>Potentialités de terre facilement irrigable: 335 000 ha</t>
  </si>
  <si>
    <t>PANG: Projet d'aménagement des ouaddis de la commune de Ngouri;</t>
  </si>
  <si>
    <t>UNSO: Agence des Nations Unies.</t>
  </si>
  <si>
    <t>Réalisation des études: Identification, études topographiques, géotechniques, hydrologiques, hydrauliques,</t>
  </si>
  <si>
    <t>environnementales et sociales.</t>
  </si>
  <si>
    <t>Renforcer les capacités des groupements pour la prise en charge des aménagements.</t>
  </si>
  <si>
    <r>
      <rPr>
        <b/>
        <u/>
        <sz val="11"/>
        <color theme="1"/>
        <rFont val="Times New Roman"/>
        <family val="1"/>
      </rPr>
      <t>N.B</t>
    </r>
    <r>
      <rPr>
        <b/>
        <sz val="11"/>
        <color theme="1"/>
        <rFont val="Times New Roman"/>
        <family val="1"/>
      </rPr>
      <t>:  Les superficies de décrue à partir des barrages de retenue ne sont pas identifiées.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</si>
</sst>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165" fontId="0" fillId="0" borderId="0" xfId="0" applyNumberFormat="1"/>
    <xf numFmtId="165" fontId="1" fillId="0" borderId="1" xfId="0" applyNumberFormat="1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/>
    </xf>
    <xf numFmtId="4" fontId="1" fillId="0" borderId="6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/>
    </xf>
    <xf numFmtId="4" fontId="0" fillId="0" borderId="6" xfId="0" applyNumberFormat="1" applyBorder="1" applyAlignment="1">
      <alignment horizontal="center"/>
    </xf>
    <xf numFmtId="4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justify" vertical="top" wrapText="1"/>
    </xf>
    <xf numFmtId="165" fontId="1" fillId="0" borderId="15" xfId="0" applyNumberFormat="1" applyFont="1" applyBorder="1" applyAlignment="1">
      <alignment horizontal="right" vertical="top" wrapText="1"/>
    </xf>
    <xf numFmtId="165" fontId="1" fillId="0" borderId="3" xfId="0" applyNumberFormat="1" applyFont="1" applyBorder="1" applyAlignment="1">
      <alignment horizontal="right" vertical="top"/>
    </xf>
    <xf numFmtId="0" fontId="1" fillId="0" borderId="2" xfId="0" applyFont="1" applyBorder="1" applyAlignment="1">
      <alignment wrapText="1"/>
    </xf>
    <xf numFmtId="4" fontId="1" fillId="0" borderId="2" xfId="0" applyNumberFormat="1" applyFont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/>
    </xf>
    <xf numFmtId="3" fontId="3" fillId="0" borderId="13" xfId="0" applyNumberFormat="1" applyFont="1" applyBorder="1" applyAlignment="1">
      <alignment horizontal="center" vertical="center"/>
    </xf>
    <xf numFmtId="4" fontId="3" fillId="0" borderId="13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164" fontId="9" fillId="0" borderId="16" xfId="1" applyFont="1" applyBorder="1"/>
    <xf numFmtId="4" fontId="9" fillId="0" borderId="16" xfId="0" applyNumberFormat="1" applyFont="1" applyBorder="1" applyAlignment="1">
      <alignment horizontal="center"/>
    </xf>
    <xf numFmtId="165" fontId="1" fillId="0" borderId="17" xfId="0" applyNumberFormat="1" applyFont="1" applyBorder="1" applyAlignment="1">
      <alignment horizontal="center" vertical="top"/>
    </xf>
    <xf numFmtId="165" fontId="1" fillId="0" borderId="18" xfId="0" applyNumberFormat="1" applyFont="1" applyBorder="1" applyAlignment="1">
      <alignment horizontal="center" vertical="top"/>
    </xf>
    <xf numFmtId="4" fontId="1" fillId="0" borderId="18" xfId="0" applyNumberFormat="1" applyFont="1" applyBorder="1" applyAlignment="1">
      <alignment horizontal="center" vertical="center"/>
    </xf>
    <xf numFmtId="4" fontId="1" fillId="0" borderId="18" xfId="0" applyNumberFormat="1" applyFont="1" applyBorder="1" applyAlignment="1">
      <alignment horizontal="center" vertical="top"/>
    </xf>
    <xf numFmtId="165" fontId="1" fillId="0" borderId="19" xfId="0" applyNumberFormat="1" applyFont="1" applyBorder="1" applyAlignment="1">
      <alignment horizontal="center" vertical="top"/>
    </xf>
    <xf numFmtId="0" fontId="1" fillId="0" borderId="23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" fontId="1" fillId="0" borderId="26" xfId="0" applyNumberFormat="1" applyFont="1" applyBorder="1" applyAlignment="1">
      <alignment horizontal="center" vertical="top" wrapText="1"/>
    </xf>
    <xf numFmtId="4" fontId="1" fillId="0" borderId="27" xfId="0" applyNumberFormat="1" applyFont="1" applyBorder="1" applyAlignment="1">
      <alignment horizontal="center" vertical="top"/>
    </xf>
    <xf numFmtId="165" fontId="1" fillId="0" borderId="28" xfId="0" applyNumberFormat="1" applyFont="1" applyBorder="1" applyAlignment="1">
      <alignment horizontal="center" vertical="top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justify" vertical="top" wrapText="1"/>
    </xf>
    <xf numFmtId="0" fontId="1" fillId="0" borderId="31" xfId="0" applyFont="1" applyBorder="1" applyAlignment="1">
      <alignment horizontal="justify" vertical="top" wrapText="1"/>
    </xf>
    <xf numFmtId="4" fontId="1" fillId="0" borderId="32" xfId="0" applyNumberFormat="1" applyFont="1" applyBorder="1" applyAlignment="1">
      <alignment horizontal="center" vertical="top" wrapText="1"/>
    </xf>
    <xf numFmtId="4" fontId="1" fillId="0" borderId="33" xfId="0" applyNumberFormat="1" applyFont="1" applyBorder="1" applyAlignment="1">
      <alignment horizontal="center" vertical="top"/>
    </xf>
    <xf numFmtId="165" fontId="1" fillId="0" borderId="34" xfId="0" applyNumberFormat="1" applyFont="1" applyBorder="1" applyAlignment="1">
      <alignment horizontal="center" vertical="top"/>
    </xf>
    <xf numFmtId="0" fontId="1" fillId="0" borderId="36" xfId="0" applyFont="1" applyBorder="1" applyAlignment="1">
      <alignment horizontal="justify" vertical="top" wrapText="1"/>
    </xf>
    <xf numFmtId="0" fontId="1" fillId="0" borderId="31" xfId="0" applyFont="1" applyBorder="1" applyAlignment="1">
      <alignment vertical="top" wrapText="1"/>
    </xf>
    <xf numFmtId="0" fontId="1" fillId="0" borderId="31" xfId="0" applyFont="1" applyBorder="1" applyAlignment="1">
      <alignment wrapText="1"/>
    </xf>
    <xf numFmtId="165" fontId="1" fillId="0" borderId="26" xfId="0" applyNumberFormat="1" applyFont="1" applyBorder="1" applyAlignment="1">
      <alignment horizontal="center" vertical="top" wrapText="1"/>
    </xf>
    <xf numFmtId="165" fontId="1" fillId="0" borderId="27" xfId="0" applyNumberFormat="1" applyFont="1" applyBorder="1" applyAlignment="1">
      <alignment horizontal="center" vertical="top"/>
    </xf>
    <xf numFmtId="165" fontId="1" fillId="0" borderId="32" xfId="0" applyNumberFormat="1" applyFont="1" applyBorder="1" applyAlignment="1">
      <alignment horizontal="center" vertical="top" wrapText="1"/>
    </xf>
    <xf numFmtId="165" fontId="1" fillId="0" borderId="33" xfId="0" applyNumberFormat="1" applyFont="1" applyBorder="1" applyAlignment="1">
      <alignment horizontal="center" vertical="top"/>
    </xf>
    <xf numFmtId="0" fontId="1" fillId="0" borderId="33" xfId="0" applyFont="1" applyBorder="1" applyAlignment="1">
      <alignment horizontal="center" vertical="center" wrapText="1"/>
    </xf>
    <xf numFmtId="4" fontId="1" fillId="0" borderId="28" xfId="0" applyNumberFormat="1" applyFont="1" applyBorder="1" applyAlignment="1">
      <alignment horizontal="center" vertical="top"/>
    </xf>
    <xf numFmtId="4" fontId="1" fillId="0" borderId="34" xfId="0" applyNumberFormat="1" applyFont="1" applyBorder="1" applyAlignment="1">
      <alignment horizontal="center" vertical="top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4" fontId="9" fillId="0" borderId="13" xfId="0" applyNumberFormat="1" applyFont="1" applyBorder="1"/>
    <xf numFmtId="0" fontId="0" fillId="0" borderId="0" xfId="0" applyAlignment="1"/>
    <xf numFmtId="4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64" fontId="0" fillId="0" borderId="0" xfId="0" applyNumberFormat="1" applyAlignment="1"/>
    <xf numFmtId="4" fontId="0" fillId="0" borderId="0" xfId="0" applyNumberFormat="1" applyAlignment="1"/>
    <xf numFmtId="165" fontId="1" fillId="0" borderId="41" xfId="0" applyNumberFormat="1" applyFont="1" applyBorder="1" applyAlignment="1">
      <alignment horizontal="center" vertical="top" wrapText="1"/>
    </xf>
    <xf numFmtId="0" fontId="1" fillId="0" borderId="42" xfId="0" applyFont="1" applyBorder="1" applyAlignment="1">
      <alignment vertical="top" wrapText="1"/>
    </xf>
    <xf numFmtId="4" fontId="1" fillId="0" borderId="44" xfId="0" applyNumberFormat="1" applyFont="1" applyBorder="1" applyAlignment="1">
      <alignment horizontal="center" vertical="top" wrapText="1"/>
    </xf>
    <xf numFmtId="165" fontId="1" fillId="0" borderId="39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165" fontId="1" fillId="0" borderId="19" xfId="0" applyNumberFormat="1" applyFont="1" applyBorder="1" applyAlignment="1">
      <alignment horizontal="center" vertical="center"/>
    </xf>
    <xf numFmtId="165" fontId="1" fillId="0" borderId="26" xfId="0" applyNumberFormat="1" applyFont="1" applyBorder="1" applyAlignment="1">
      <alignment horizontal="center" vertical="center" wrapText="1"/>
    </xf>
    <xf numFmtId="165" fontId="1" fillId="0" borderId="27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top" wrapText="1"/>
    </xf>
    <xf numFmtId="165" fontId="1" fillId="0" borderId="2" xfId="0" applyNumberFormat="1" applyFont="1" applyBorder="1" applyAlignment="1">
      <alignment horizontal="center" vertical="top"/>
    </xf>
    <xf numFmtId="0" fontId="1" fillId="0" borderId="27" xfId="0" applyFont="1" applyBorder="1" applyAlignment="1">
      <alignment vertical="top" wrapText="1"/>
    </xf>
    <xf numFmtId="165" fontId="1" fillId="0" borderId="27" xfId="0" applyNumberFormat="1" applyFont="1" applyBorder="1" applyAlignment="1">
      <alignment horizontal="center" vertical="top" wrapText="1"/>
    </xf>
    <xf numFmtId="4" fontId="10" fillId="0" borderId="0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5" fillId="0" borderId="8" xfId="0" applyNumberFormat="1" applyFont="1" applyBorder="1" applyAlignment="1">
      <alignment horizontal="center" vertical="center" wrapText="1"/>
    </xf>
    <xf numFmtId="3" fontId="5" fillId="0" borderId="9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3" fontId="5" fillId="0" borderId="43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40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4" fontId="10" fillId="0" borderId="38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4" fontId="10" fillId="3" borderId="0" xfId="0" applyNumberFormat="1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165" fontId="0" fillId="0" borderId="0" xfId="0" applyNumberFormat="1" applyAlignment="1">
      <alignment horizontal="center"/>
    </xf>
    <xf numFmtId="0" fontId="11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0</xdr:row>
      <xdr:rowOff>57150</xdr:rowOff>
    </xdr:from>
    <xdr:to>
      <xdr:col>2</xdr:col>
      <xdr:colOff>914400</xdr:colOff>
      <xdr:row>3</xdr:row>
      <xdr:rowOff>47625</xdr:rowOff>
    </xdr:to>
    <xdr:pic>
      <xdr:nvPicPr>
        <xdr:cNvPr id="1074" name="Image 1" descr="Description : Armoirie Tchad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57150"/>
          <a:ext cx="8382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tabSelected="1" topLeftCell="A113" zoomScale="130" zoomScaleNormal="130" workbookViewId="0">
      <selection activeCell="J131" sqref="J131"/>
    </sheetView>
  </sheetViews>
  <sheetFormatPr baseColWidth="10" defaultRowHeight="15" x14ac:dyDescent="0.25"/>
  <cols>
    <col min="1" max="1" width="16.5703125" customWidth="1"/>
    <col min="2" max="2" width="22.42578125" customWidth="1"/>
    <col min="3" max="3" width="21.28515625" customWidth="1"/>
    <col min="4" max="4" width="12.42578125" customWidth="1"/>
    <col min="5" max="5" width="10.5703125" customWidth="1"/>
    <col min="7" max="7" width="10.5703125" customWidth="1"/>
  </cols>
  <sheetData>
    <row r="1" spans="1:7" x14ac:dyDescent="0.25">
      <c r="A1" s="1" t="s">
        <v>0</v>
      </c>
      <c r="E1" s="1" t="s">
        <v>53</v>
      </c>
    </row>
    <row r="2" spans="1:7" x14ac:dyDescent="0.25">
      <c r="A2" s="1" t="s">
        <v>1</v>
      </c>
      <c r="E2" s="1" t="s">
        <v>177</v>
      </c>
    </row>
    <row r="3" spans="1:7" x14ac:dyDescent="0.25">
      <c r="A3" s="1" t="s">
        <v>2</v>
      </c>
    </row>
    <row r="4" spans="1:7" x14ac:dyDescent="0.25">
      <c r="A4" s="1" t="s">
        <v>114</v>
      </c>
    </row>
    <row r="5" spans="1:7" x14ac:dyDescent="0.25">
      <c r="A5" s="113" t="s">
        <v>178</v>
      </c>
      <c r="B5" s="113"/>
      <c r="C5" s="113"/>
    </row>
    <row r="6" spans="1:7" x14ac:dyDescent="0.25">
      <c r="A6" s="113" t="s">
        <v>179</v>
      </c>
      <c r="B6" s="113"/>
    </row>
    <row r="7" spans="1:7" x14ac:dyDescent="0.25">
      <c r="A7" s="1" t="s">
        <v>3</v>
      </c>
    </row>
    <row r="8" spans="1:7" x14ac:dyDescent="0.25">
      <c r="A8" s="113" t="s">
        <v>180</v>
      </c>
      <c r="B8" s="113"/>
    </row>
    <row r="9" spans="1:7" x14ac:dyDescent="0.25">
      <c r="A9" t="s">
        <v>115</v>
      </c>
      <c r="B9" s="1"/>
    </row>
    <row r="10" spans="1:7" x14ac:dyDescent="0.25">
      <c r="A10" s="113" t="s">
        <v>181</v>
      </c>
      <c r="B10" s="113"/>
    </row>
    <row r="11" spans="1:7" x14ac:dyDescent="0.25">
      <c r="A11" s="114" t="s">
        <v>117</v>
      </c>
      <c r="B11" s="114"/>
    </row>
    <row r="12" spans="1:7" ht="19.5" customHeight="1" x14ac:dyDescent="0.25">
      <c r="A12" t="s">
        <v>116</v>
      </c>
      <c r="B12" s="1"/>
    </row>
    <row r="13" spans="1:7" ht="21.75" customHeight="1" x14ac:dyDescent="0.25">
      <c r="A13" s="94" t="s">
        <v>182</v>
      </c>
      <c r="B13" s="94"/>
      <c r="C13" s="94"/>
      <c r="D13" s="94"/>
      <c r="E13" s="94"/>
      <c r="F13" s="94"/>
      <c r="G13" s="94"/>
    </row>
    <row r="14" spans="1:7" ht="21.75" customHeight="1" x14ac:dyDescent="0.25">
      <c r="A14" s="125" t="s">
        <v>208</v>
      </c>
      <c r="B14" s="125"/>
      <c r="C14" s="125"/>
      <c r="D14" s="125"/>
      <c r="E14" s="125"/>
      <c r="F14" s="125"/>
      <c r="G14" s="125"/>
    </row>
    <row r="15" spans="1:7" ht="21.75" customHeight="1" x14ac:dyDescent="0.25">
      <c r="A15" s="125" t="s">
        <v>190</v>
      </c>
      <c r="B15" s="125"/>
      <c r="C15" s="125"/>
      <c r="D15" s="125"/>
      <c r="E15" s="125"/>
      <c r="F15" s="125"/>
      <c r="G15" s="125"/>
    </row>
    <row r="16" spans="1:7" ht="21.75" customHeight="1" x14ac:dyDescent="0.25">
      <c r="A16" s="125" t="s">
        <v>189</v>
      </c>
      <c r="B16" s="125"/>
      <c r="C16" s="125"/>
      <c r="D16" s="125"/>
      <c r="E16" s="125"/>
      <c r="F16" s="125"/>
      <c r="G16" s="125"/>
    </row>
    <row r="17" spans="1:8" ht="21.75" customHeight="1" x14ac:dyDescent="0.25">
      <c r="A17" s="125" t="s">
        <v>191</v>
      </c>
      <c r="B17" s="125"/>
      <c r="C17" s="125"/>
      <c r="D17" s="125"/>
      <c r="E17" s="125"/>
      <c r="F17" s="125"/>
      <c r="G17" s="125"/>
    </row>
    <row r="18" spans="1:8" ht="21.75" customHeight="1" x14ac:dyDescent="0.25">
      <c r="A18" s="125" t="s">
        <v>192</v>
      </c>
      <c r="B18" s="125"/>
      <c r="C18" s="125"/>
      <c r="D18" s="125"/>
      <c r="E18" s="125"/>
      <c r="F18" s="125"/>
      <c r="G18" s="125"/>
    </row>
    <row r="19" spans="1:8" ht="21.75" customHeight="1" x14ac:dyDescent="0.25">
      <c r="A19" s="110" t="s">
        <v>211</v>
      </c>
      <c r="B19" s="110"/>
      <c r="C19" s="110"/>
      <c r="D19" s="110"/>
      <c r="E19" s="110"/>
      <c r="F19" s="110"/>
      <c r="G19" s="110"/>
    </row>
    <row r="20" spans="1:8" ht="21.75" customHeight="1" x14ac:dyDescent="0.25">
      <c r="A20" s="110" t="s">
        <v>212</v>
      </c>
      <c r="B20" s="110"/>
      <c r="C20" s="110"/>
      <c r="D20" s="110"/>
      <c r="E20" s="110"/>
      <c r="F20" s="110"/>
      <c r="G20" s="110"/>
    </row>
    <row r="21" spans="1:8" ht="16.5" thickBot="1" x14ac:dyDescent="0.3">
      <c r="A21" s="2"/>
    </row>
    <row r="22" spans="1:8" ht="38.25" customHeight="1" thickTop="1" thickBot="1" x14ac:dyDescent="0.3">
      <c r="A22" s="50" t="s">
        <v>183</v>
      </c>
      <c r="B22" s="50" t="s">
        <v>4</v>
      </c>
      <c r="C22" s="50" t="s">
        <v>176</v>
      </c>
      <c r="D22" s="50" t="s">
        <v>175</v>
      </c>
      <c r="E22" s="50" t="s">
        <v>58</v>
      </c>
      <c r="F22" s="50" t="s">
        <v>57</v>
      </c>
      <c r="G22" s="50" t="s">
        <v>59</v>
      </c>
    </row>
    <row r="23" spans="1:8" ht="18.75" customHeight="1" thickTop="1" x14ac:dyDescent="0.25">
      <c r="A23" s="104" t="s">
        <v>54</v>
      </c>
      <c r="B23" s="19" t="s">
        <v>5</v>
      </c>
      <c r="C23" s="33"/>
      <c r="D23" s="95">
        <v>20000</v>
      </c>
      <c r="E23" s="34"/>
      <c r="F23" s="35"/>
      <c r="G23" s="44"/>
    </row>
    <row r="24" spans="1:8" ht="18.75" customHeight="1" x14ac:dyDescent="0.25">
      <c r="A24" s="104"/>
      <c r="B24" s="8" t="s">
        <v>6</v>
      </c>
      <c r="C24" s="13"/>
      <c r="D24" s="95"/>
      <c r="E24" s="23">
        <v>10</v>
      </c>
      <c r="F24" s="22">
        <f>E24</f>
        <v>10</v>
      </c>
      <c r="G24" s="45"/>
    </row>
    <row r="25" spans="1:8" ht="26.25" thickBot="1" x14ac:dyDescent="0.3">
      <c r="A25" s="104"/>
      <c r="B25" s="108" t="s">
        <v>7</v>
      </c>
      <c r="C25" s="13" t="s">
        <v>122</v>
      </c>
      <c r="D25" s="95"/>
      <c r="E25" s="23">
        <v>500</v>
      </c>
      <c r="F25" s="22"/>
      <c r="G25" s="46">
        <f>E25</f>
        <v>500</v>
      </c>
    </row>
    <row r="26" spans="1:8" ht="27" thickTop="1" thickBot="1" x14ac:dyDescent="0.3">
      <c r="A26" s="105"/>
      <c r="B26" s="108"/>
      <c r="C26" s="13" t="s">
        <v>78</v>
      </c>
      <c r="D26" s="96"/>
      <c r="E26" s="23"/>
      <c r="F26" s="22"/>
      <c r="G26" s="45"/>
      <c r="H26" s="41">
        <f>SUM(E23:E26)</f>
        <v>510</v>
      </c>
    </row>
    <row r="27" spans="1:8" ht="25.5" x14ac:dyDescent="0.25">
      <c r="A27" s="120" t="s">
        <v>8</v>
      </c>
      <c r="B27" s="106" t="s">
        <v>82</v>
      </c>
      <c r="C27" s="4" t="s">
        <v>123</v>
      </c>
      <c r="D27" s="15"/>
      <c r="E27" s="24">
        <v>40</v>
      </c>
      <c r="F27" s="22">
        <f t="shared" ref="F27:F35" si="0">E27</f>
        <v>40</v>
      </c>
      <c r="G27" s="45"/>
    </row>
    <row r="28" spans="1:8" ht="25.5" x14ac:dyDescent="0.25">
      <c r="A28" s="120"/>
      <c r="B28" s="107"/>
      <c r="C28" s="4" t="s">
        <v>124</v>
      </c>
      <c r="D28" s="4"/>
      <c r="E28" s="24">
        <v>30</v>
      </c>
      <c r="F28" s="22">
        <f t="shared" si="0"/>
        <v>30</v>
      </c>
      <c r="G28" s="45"/>
    </row>
    <row r="29" spans="1:8" ht="26.25" customHeight="1" x14ac:dyDescent="0.25">
      <c r="A29" s="120"/>
      <c r="B29" s="107"/>
      <c r="C29" s="4" t="s">
        <v>125</v>
      </c>
      <c r="D29" s="4"/>
      <c r="E29" s="24">
        <v>15</v>
      </c>
      <c r="F29" s="22">
        <f t="shared" si="0"/>
        <v>15</v>
      </c>
      <c r="G29" s="45"/>
    </row>
    <row r="30" spans="1:8" ht="27" customHeight="1" x14ac:dyDescent="0.25">
      <c r="A30" s="120"/>
      <c r="B30" s="107"/>
      <c r="C30" s="4" t="s">
        <v>126</v>
      </c>
      <c r="D30" s="4"/>
      <c r="E30" s="24">
        <v>16</v>
      </c>
      <c r="F30" s="22">
        <f t="shared" si="0"/>
        <v>16</v>
      </c>
      <c r="G30" s="45"/>
    </row>
    <row r="31" spans="1:8" ht="28.5" customHeight="1" x14ac:dyDescent="0.25">
      <c r="A31" s="120"/>
      <c r="B31" s="107"/>
      <c r="C31" s="4" t="s">
        <v>127</v>
      </c>
      <c r="D31" s="4"/>
      <c r="E31" s="24">
        <v>12</v>
      </c>
      <c r="F31" s="22">
        <f t="shared" si="0"/>
        <v>12</v>
      </c>
      <c r="G31" s="45"/>
    </row>
    <row r="32" spans="1:8" ht="28.5" customHeight="1" x14ac:dyDescent="0.25">
      <c r="A32" s="120"/>
      <c r="B32" s="108" t="s">
        <v>83</v>
      </c>
      <c r="C32" s="4" t="s">
        <v>128</v>
      </c>
      <c r="D32" s="4"/>
      <c r="E32" s="24">
        <v>10</v>
      </c>
      <c r="F32" s="22">
        <f t="shared" si="0"/>
        <v>10</v>
      </c>
      <c r="G32" s="45"/>
    </row>
    <row r="33" spans="1:8" ht="28.5" customHeight="1" x14ac:dyDescent="0.25">
      <c r="A33" s="120"/>
      <c r="B33" s="108"/>
      <c r="C33" s="4" t="s">
        <v>129</v>
      </c>
      <c r="D33" s="4"/>
      <c r="E33" s="24">
        <v>10</v>
      </c>
      <c r="F33" s="22">
        <f t="shared" si="0"/>
        <v>10</v>
      </c>
      <c r="G33" s="45"/>
    </row>
    <row r="34" spans="1:8" ht="28.5" customHeight="1" x14ac:dyDescent="0.25">
      <c r="A34" s="120"/>
      <c r="B34" s="108"/>
      <c r="C34" s="4" t="s">
        <v>120</v>
      </c>
      <c r="D34" s="4"/>
      <c r="E34" s="24">
        <v>6</v>
      </c>
      <c r="F34" s="22">
        <f t="shared" si="0"/>
        <v>6</v>
      </c>
      <c r="G34" s="45"/>
    </row>
    <row r="35" spans="1:8" ht="24.75" customHeight="1" x14ac:dyDescent="0.25">
      <c r="A35" s="120"/>
      <c r="B35" s="108"/>
      <c r="C35" s="10" t="s">
        <v>121</v>
      </c>
      <c r="D35" s="10"/>
      <c r="E35" s="25">
        <v>6</v>
      </c>
      <c r="F35" s="22">
        <f t="shared" si="0"/>
        <v>6</v>
      </c>
      <c r="G35" s="45"/>
    </row>
    <row r="36" spans="1:8" ht="25.5" customHeight="1" x14ac:dyDescent="0.25">
      <c r="A36" s="49" t="s">
        <v>9</v>
      </c>
      <c r="B36" s="8" t="s">
        <v>84</v>
      </c>
      <c r="C36" s="4"/>
      <c r="D36" s="4"/>
      <c r="E36" s="24"/>
      <c r="F36" s="22"/>
      <c r="G36" s="45"/>
    </row>
    <row r="37" spans="1:8" ht="23.25" customHeight="1" x14ac:dyDescent="0.25">
      <c r="A37" s="49" t="s">
        <v>10</v>
      </c>
      <c r="B37" s="8" t="s">
        <v>119</v>
      </c>
      <c r="C37" s="4"/>
      <c r="D37" s="4"/>
      <c r="E37" s="24"/>
      <c r="F37" s="22"/>
      <c r="G37" s="45"/>
    </row>
    <row r="38" spans="1:8" ht="20.25" customHeight="1" thickBot="1" x14ac:dyDescent="0.3">
      <c r="A38" s="120" t="s">
        <v>11</v>
      </c>
      <c r="B38" s="9" t="s">
        <v>85</v>
      </c>
      <c r="C38" s="4"/>
      <c r="D38" s="4"/>
      <c r="E38" s="24"/>
      <c r="F38" s="22"/>
      <c r="G38" s="45"/>
    </row>
    <row r="39" spans="1:8" ht="29.25" customHeight="1" thickTop="1" thickBot="1" x14ac:dyDescent="0.3">
      <c r="A39" s="120"/>
      <c r="B39" s="9" t="s">
        <v>86</v>
      </c>
      <c r="C39" s="4" t="s">
        <v>130</v>
      </c>
      <c r="D39" s="14"/>
      <c r="E39" s="24">
        <v>280</v>
      </c>
      <c r="F39" s="22">
        <f t="shared" ref="F39:F43" si="1">E39</f>
        <v>280</v>
      </c>
      <c r="G39" s="45"/>
      <c r="H39" s="42">
        <f>SUM(E27:E39)</f>
        <v>425</v>
      </c>
    </row>
    <row r="40" spans="1:8" ht="22.5" customHeight="1" thickTop="1" x14ac:dyDescent="0.25">
      <c r="A40" s="103" t="s">
        <v>55</v>
      </c>
      <c r="B40" s="108" t="s">
        <v>12</v>
      </c>
      <c r="C40" s="56"/>
      <c r="D40" s="97">
        <v>80000</v>
      </c>
      <c r="E40" s="23"/>
      <c r="F40" s="22"/>
      <c r="G40" s="45"/>
    </row>
    <row r="41" spans="1:8" ht="20.25" customHeight="1" x14ac:dyDescent="0.25">
      <c r="A41" s="104"/>
      <c r="B41" s="108"/>
      <c r="C41" s="56"/>
      <c r="D41" s="95"/>
      <c r="E41" s="23"/>
      <c r="F41" s="22"/>
      <c r="G41" s="45"/>
    </row>
    <row r="42" spans="1:8" ht="26.25" customHeight="1" x14ac:dyDescent="0.25">
      <c r="A42" s="104"/>
      <c r="B42" s="108" t="s">
        <v>13</v>
      </c>
      <c r="C42" s="56" t="s">
        <v>131</v>
      </c>
      <c r="D42" s="95"/>
      <c r="E42" s="23">
        <v>270</v>
      </c>
      <c r="F42" s="22">
        <f t="shared" si="1"/>
        <v>270</v>
      </c>
      <c r="G42" s="45"/>
    </row>
    <row r="43" spans="1:8" ht="27" customHeight="1" x14ac:dyDescent="0.25">
      <c r="A43" s="104"/>
      <c r="B43" s="108"/>
      <c r="C43" s="56" t="s">
        <v>132</v>
      </c>
      <c r="D43" s="95"/>
      <c r="E43" s="23">
        <v>78</v>
      </c>
      <c r="F43" s="22">
        <f t="shared" si="1"/>
        <v>78</v>
      </c>
      <c r="G43" s="45"/>
    </row>
    <row r="44" spans="1:8" ht="30.75" customHeight="1" x14ac:dyDescent="0.25">
      <c r="A44" s="104"/>
      <c r="B44" s="106" t="s">
        <v>14</v>
      </c>
      <c r="C44" s="56"/>
      <c r="D44" s="95"/>
      <c r="E44" s="23"/>
      <c r="F44" s="22"/>
      <c r="G44" s="45"/>
    </row>
    <row r="45" spans="1:8" ht="27.75" customHeight="1" thickBot="1" x14ac:dyDescent="0.3">
      <c r="A45" s="109"/>
      <c r="B45" s="119"/>
      <c r="C45" s="60"/>
      <c r="D45" s="95"/>
      <c r="E45" s="57"/>
      <c r="F45" s="58"/>
      <c r="G45" s="59"/>
    </row>
    <row r="46" spans="1:8" ht="30.75" customHeight="1" thickTop="1" x14ac:dyDescent="0.25">
      <c r="A46" s="116" t="s">
        <v>56</v>
      </c>
      <c r="B46" s="54" t="s">
        <v>17</v>
      </c>
      <c r="C46" s="55"/>
      <c r="D46" s="95"/>
      <c r="E46" s="51"/>
      <c r="F46" s="52"/>
      <c r="G46" s="53"/>
    </row>
    <row r="47" spans="1:8" ht="22.5" customHeight="1" x14ac:dyDescent="0.25">
      <c r="A47" s="104"/>
      <c r="B47" s="20" t="s">
        <v>18</v>
      </c>
      <c r="C47" s="56" t="s">
        <v>139</v>
      </c>
      <c r="D47" s="95"/>
      <c r="E47" s="23">
        <v>20</v>
      </c>
      <c r="F47" s="22">
        <f t="shared" ref="F47:F59" si="2">E47</f>
        <v>20</v>
      </c>
      <c r="G47" s="45"/>
    </row>
    <row r="48" spans="1:8" x14ac:dyDescent="0.25">
      <c r="A48" s="104"/>
      <c r="B48" s="108" t="s">
        <v>19</v>
      </c>
      <c r="C48" s="56" t="s">
        <v>133</v>
      </c>
      <c r="D48" s="95"/>
      <c r="E48" s="23">
        <v>36</v>
      </c>
      <c r="F48" s="22">
        <f t="shared" si="2"/>
        <v>36</v>
      </c>
      <c r="G48" s="45"/>
    </row>
    <row r="49" spans="1:10" x14ac:dyDescent="0.25">
      <c r="A49" s="104"/>
      <c r="B49" s="108"/>
      <c r="C49" s="56" t="s">
        <v>134</v>
      </c>
      <c r="D49" s="95"/>
      <c r="E49" s="23">
        <v>30</v>
      </c>
      <c r="F49" s="22">
        <f t="shared" si="2"/>
        <v>30</v>
      </c>
      <c r="G49" s="45"/>
    </row>
    <row r="50" spans="1:10" x14ac:dyDescent="0.25">
      <c r="A50" s="104"/>
      <c r="B50" s="108"/>
      <c r="C50" s="56" t="s">
        <v>135</v>
      </c>
      <c r="D50" s="95"/>
      <c r="E50" s="23">
        <v>30</v>
      </c>
      <c r="F50" s="22">
        <f t="shared" si="2"/>
        <v>30</v>
      </c>
      <c r="G50" s="45"/>
    </row>
    <row r="51" spans="1:10" x14ac:dyDescent="0.25">
      <c r="A51" s="104"/>
      <c r="B51" s="108"/>
      <c r="C51" s="56" t="s">
        <v>136</v>
      </c>
      <c r="D51" s="95"/>
      <c r="E51" s="23">
        <v>37</v>
      </c>
      <c r="F51" s="22">
        <f t="shared" si="2"/>
        <v>37</v>
      </c>
      <c r="G51" s="45"/>
    </row>
    <row r="52" spans="1:10" x14ac:dyDescent="0.25">
      <c r="A52" s="104"/>
      <c r="B52" s="108"/>
      <c r="C52" s="56" t="s">
        <v>137</v>
      </c>
      <c r="D52" s="95"/>
      <c r="E52" s="23">
        <v>30</v>
      </c>
      <c r="F52" s="22">
        <f t="shared" si="2"/>
        <v>30</v>
      </c>
      <c r="G52" s="45"/>
    </row>
    <row r="53" spans="1:10" x14ac:dyDescent="0.25">
      <c r="A53" s="104"/>
      <c r="B53" s="108"/>
      <c r="C53" s="56" t="s">
        <v>138</v>
      </c>
      <c r="D53" s="95"/>
      <c r="E53" s="23">
        <v>30</v>
      </c>
      <c r="F53" s="22">
        <f t="shared" si="2"/>
        <v>30</v>
      </c>
      <c r="G53" s="45"/>
    </row>
    <row r="54" spans="1:10" x14ac:dyDescent="0.25">
      <c r="A54" s="104"/>
      <c r="B54" s="108"/>
      <c r="C54" s="56" t="s">
        <v>140</v>
      </c>
      <c r="D54" s="95"/>
      <c r="E54" s="23">
        <v>24</v>
      </c>
      <c r="F54" s="22">
        <f t="shared" si="2"/>
        <v>24</v>
      </c>
      <c r="G54" s="45"/>
    </row>
    <row r="55" spans="1:10" x14ac:dyDescent="0.25">
      <c r="A55" s="104"/>
      <c r="B55" s="108"/>
      <c r="C55" s="56" t="s">
        <v>141</v>
      </c>
      <c r="D55" s="95"/>
      <c r="E55" s="23">
        <v>15</v>
      </c>
      <c r="F55" s="22">
        <f t="shared" si="2"/>
        <v>15</v>
      </c>
      <c r="G55" s="45"/>
    </row>
    <row r="56" spans="1:10" ht="15.75" thickBot="1" x14ac:dyDescent="0.3">
      <c r="A56" s="104"/>
      <c r="B56" s="108"/>
      <c r="C56" s="56" t="s">
        <v>142</v>
      </c>
      <c r="D56" s="95"/>
      <c r="E56" s="23">
        <v>24</v>
      </c>
      <c r="F56" s="22">
        <f t="shared" si="2"/>
        <v>24</v>
      </c>
      <c r="G56" s="45"/>
    </row>
    <row r="57" spans="1:10" ht="20.25" customHeight="1" thickTop="1" thickBot="1" x14ac:dyDescent="0.3">
      <c r="A57" s="105"/>
      <c r="B57" s="108"/>
      <c r="C57" s="56" t="s">
        <v>143</v>
      </c>
      <c r="D57" s="95"/>
      <c r="E57" s="23">
        <v>50</v>
      </c>
      <c r="F57" s="22">
        <f t="shared" si="2"/>
        <v>50</v>
      </c>
      <c r="G57" s="45"/>
      <c r="H57" s="43">
        <f>SUM(E40:E57)</f>
        <v>674</v>
      </c>
      <c r="J57" s="27"/>
    </row>
    <row r="58" spans="1:10" ht="30" customHeight="1" thickTop="1" x14ac:dyDescent="0.25">
      <c r="A58" s="103" t="s">
        <v>91</v>
      </c>
      <c r="B58" s="106" t="s">
        <v>90</v>
      </c>
      <c r="C58" s="13" t="s">
        <v>144</v>
      </c>
      <c r="D58" s="97">
        <v>10000</v>
      </c>
      <c r="E58" s="23">
        <v>88</v>
      </c>
      <c r="F58" s="22">
        <f t="shared" si="2"/>
        <v>88</v>
      </c>
      <c r="G58" s="45"/>
    </row>
    <row r="59" spans="1:10" ht="30" customHeight="1" x14ac:dyDescent="0.25">
      <c r="A59" s="104"/>
      <c r="B59" s="115"/>
      <c r="C59" s="13" t="s">
        <v>145</v>
      </c>
      <c r="D59" s="95"/>
      <c r="E59" s="23">
        <v>300</v>
      </c>
      <c r="F59" s="22">
        <f t="shared" si="2"/>
        <v>300</v>
      </c>
      <c r="G59" s="45"/>
    </row>
    <row r="60" spans="1:10" ht="30" customHeight="1" x14ac:dyDescent="0.25">
      <c r="A60" s="105"/>
      <c r="B60" s="9" t="s">
        <v>92</v>
      </c>
      <c r="C60" s="13"/>
      <c r="D60" s="95"/>
      <c r="E60" s="26"/>
      <c r="F60" s="22"/>
      <c r="G60" s="45"/>
    </row>
    <row r="61" spans="1:10" ht="30" customHeight="1" x14ac:dyDescent="0.25">
      <c r="A61" s="103" t="s">
        <v>20</v>
      </c>
      <c r="B61" s="106" t="s">
        <v>20</v>
      </c>
      <c r="C61" s="13" t="s">
        <v>146</v>
      </c>
      <c r="D61" s="95"/>
      <c r="E61" s="23">
        <v>126</v>
      </c>
      <c r="F61" s="22">
        <f>E61</f>
        <v>126</v>
      </c>
      <c r="G61" s="45"/>
    </row>
    <row r="62" spans="1:10" ht="30" customHeight="1" x14ac:dyDescent="0.25">
      <c r="A62" s="104"/>
      <c r="B62" s="107"/>
      <c r="C62" s="13" t="s">
        <v>147</v>
      </c>
      <c r="D62" s="95"/>
      <c r="E62" s="23">
        <v>200</v>
      </c>
      <c r="F62" s="22">
        <f>E62</f>
        <v>200</v>
      </c>
      <c r="G62" s="45"/>
    </row>
    <row r="63" spans="1:10" ht="30" customHeight="1" x14ac:dyDescent="0.25">
      <c r="A63" s="104"/>
      <c r="B63" s="107"/>
      <c r="C63" s="13" t="s">
        <v>148</v>
      </c>
      <c r="D63" s="95"/>
      <c r="E63" s="23">
        <v>115</v>
      </c>
      <c r="F63" s="22">
        <f>E63</f>
        <v>115</v>
      </c>
      <c r="G63" s="45"/>
    </row>
    <row r="64" spans="1:10" ht="30" customHeight="1" thickBot="1" x14ac:dyDescent="0.3">
      <c r="A64" s="104"/>
      <c r="B64" s="9" t="s">
        <v>93</v>
      </c>
      <c r="C64" s="13"/>
      <c r="D64" s="95"/>
      <c r="E64" s="26"/>
      <c r="F64" s="22"/>
      <c r="G64" s="45"/>
    </row>
    <row r="65" spans="1:11" ht="30" customHeight="1" thickTop="1" thickBot="1" x14ac:dyDescent="0.3">
      <c r="A65" s="105"/>
      <c r="B65" s="5" t="s">
        <v>94</v>
      </c>
      <c r="C65" s="13"/>
      <c r="D65" s="96"/>
      <c r="E65" s="23"/>
      <c r="F65" s="22"/>
      <c r="G65" s="45"/>
      <c r="H65" s="41">
        <f>SUM(E58:E65)</f>
        <v>829</v>
      </c>
      <c r="J65" s="27"/>
    </row>
    <row r="66" spans="1:11" ht="26.25" customHeight="1" x14ac:dyDescent="0.25">
      <c r="A66" s="103" t="s">
        <v>95</v>
      </c>
      <c r="B66" s="106" t="s">
        <v>21</v>
      </c>
      <c r="C66" s="13" t="s">
        <v>149</v>
      </c>
      <c r="D66" s="98">
        <v>90000</v>
      </c>
      <c r="E66" s="23">
        <v>1800</v>
      </c>
      <c r="F66" s="22">
        <f>E66</f>
        <v>1800</v>
      </c>
      <c r="G66" s="45"/>
    </row>
    <row r="67" spans="1:11" ht="29.25" customHeight="1" x14ac:dyDescent="0.25">
      <c r="A67" s="104"/>
      <c r="B67" s="107"/>
      <c r="C67" s="13" t="s">
        <v>110</v>
      </c>
      <c r="D67" s="99"/>
      <c r="E67" s="23">
        <v>6000</v>
      </c>
      <c r="F67" s="22">
        <v>0</v>
      </c>
      <c r="G67" s="47">
        <v>6000</v>
      </c>
    </row>
    <row r="68" spans="1:11" ht="26.25" customHeight="1" x14ac:dyDescent="0.25">
      <c r="A68" s="104"/>
      <c r="B68" s="107"/>
      <c r="C68" s="13" t="s">
        <v>111</v>
      </c>
      <c r="D68" s="99"/>
      <c r="E68" s="23">
        <v>1600</v>
      </c>
      <c r="F68" s="22">
        <v>0</v>
      </c>
      <c r="G68" s="47">
        <v>1600</v>
      </c>
    </row>
    <row r="69" spans="1:11" ht="15.75" customHeight="1" x14ac:dyDescent="0.25">
      <c r="A69" s="104"/>
      <c r="B69" s="107"/>
      <c r="C69" s="13" t="s">
        <v>150</v>
      </c>
      <c r="D69" s="99"/>
      <c r="E69" s="23">
        <v>800</v>
      </c>
      <c r="F69" s="22">
        <f>E69</f>
        <v>800</v>
      </c>
      <c r="G69" s="45"/>
    </row>
    <row r="70" spans="1:11" ht="15.75" customHeight="1" x14ac:dyDescent="0.25">
      <c r="A70" s="104"/>
      <c r="B70" s="107"/>
      <c r="C70" s="13" t="s">
        <v>151</v>
      </c>
      <c r="D70" s="99"/>
      <c r="E70" s="23">
        <v>300</v>
      </c>
      <c r="F70" s="22">
        <f>E70</f>
        <v>300</v>
      </c>
      <c r="G70" s="45"/>
    </row>
    <row r="71" spans="1:11" ht="28.5" customHeight="1" x14ac:dyDescent="0.25">
      <c r="A71" s="104"/>
      <c r="B71" s="107"/>
      <c r="C71" s="13" t="s">
        <v>109</v>
      </c>
      <c r="D71" s="99"/>
      <c r="E71" s="23">
        <v>600</v>
      </c>
      <c r="F71" s="22"/>
      <c r="G71" s="47">
        <f>E71</f>
        <v>600</v>
      </c>
    </row>
    <row r="72" spans="1:11" ht="30" customHeight="1" x14ac:dyDescent="0.25">
      <c r="A72" s="104"/>
      <c r="B72" s="108" t="s">
        <v>22</v>
      </c>
      <c r="C72" s="12" t="s">
        <v>152</v>
      </c>
      <c r="D72" s="99"/>
      <c r="E72" s="23">
        <v>300</v>
      </c>
      <c r="F72" s="22">
        <f>E72</f>
        <v>300</v>
      </c>
      <c r="G72" s="47"/>
    </row>
    <row r="73" spans="1:11" ht="30" customHeight="1" x14ac:dyDescent="0.25">
      <c r="A73" s="104"/>
      <c r="B73" s="108"/>
      <c r="C73" s="12" t="s">
        <v>108</v>
      </c>
      <c r="D73" s="99"/>
      <c r="E73" s="23">
        <v>2400</v>
      </c>
      <c r="F73" s="22"/>
      <c r="G73" s="47">
        <f>E73</f>
        <v>2400</v>
      </c>
    </row>
    <row r="74" spans="1:11" ht="28.5" customHeight="1" thickBot="1" x14ac:dyDescent="0.3">
      <c r="A74" s="109"/>
      <c r="B74" s="121"/>
      <c r="C74" s="80" t="s">
        <v>153</v>
      </c>
      <c r="D74" s="100"/>
      <c r="E74" s="81">
        <v>800</v>
      </c>
      <c r="F74" s="58">
        <f>E74</f>
        <v>800</v>
      </c>
      <c r="G74" s="59"/>
      <c r="H74" s="16">
        <f>SUM(E66:E74)</f>
        <v>14600</v>
      </c>
      <c r="J74" s="111"/>
      <c r="K74" s="112"/>
    </row>
    <row r="75" spans="1:11" ht="39.75" customHeight="1" thickTop="1" x14ac:dyDescent="0.25">
      <c r="A75" s="116" t="s">
        <v>76</v>
      </c>
      <c r="B75" s="54" t="s">
        <v>23</v>
      </c>
      <c r="C75" s="55"/>
      <c r="D75" s="102">
        <v>115000</v>
      </c>
      <c r="E75" s="79"/>
      <c r="F75" s="64"/>
      <c r="G75" s="53"/>
    </row>
    <row r="76" spans="1:11" ht="25.5" customHeight="1" x14ac:dyDescent="0.25">
      <c r="A76" s="104"/>
      <c r="B76" s="106" t="s">
        <v>24</v>
      </c>
      <c r="C76" s="56"/>
      <c r="D76" s="95"/>
      <c r="E76" s="21"/>
      <c r="F76" s="18"/>
      <c r="G76" s="45"/>
    </row>
    <row r="77" spans="1:11" ht="24" customHeight="1" x14ac:dyDescent="0.25">
      <c r="A77" s="104"/>
      <c r="B77" s="115"/>
      <c r="C77" s="56"/>
      <c r="D77" s="95"/>
      <c r="E77" s="21"/>
      <c r="F77" s="18"/>
      <c r="G77" s="45"/>
    </row>
    <row r="78" spans="1:11" ht="30.75" customHeight="1" x14ac:dyDescent="0.25">
      <c r="A78" s="104"/>
      <c r="B78" s="32" t="s">
        <v>96</v>
      </c>
      <c r="C78" s="56"/>
      <c r="D78" s="95"/>
      <c r="E78" s="21"/>
      <c r="F78" s="18"/>
      <c r="G78" s="45"/>
    </row>
    <row r="79" spans="1:11" ht="32.25" customHeight="1" thickBot="1" x14ac:dyDescent="0.3">
      <c r="A79" s="109"/>
      <c r="B79" s="67" t="s">
        <v>25</v>
      </c>
      <c r="C79" s="60"/>
      <c r="D79" s="95"/>
      <c r="E79" s="65"/>
      <c r="F79" s="66"/>
      <c r="G79" s="59"/>
    </row>
    <row r="80" spans="1:11" ht="30.75" customHeight="1" thickTop="1" x14ac:dyDescent="0.25">
      <c r="A80" s="116" t="s">
        <v>75</v>
      </c>
      <c r="B80" s="54" t="s">
        <v>26</v>
      </c>
      <c r="C80" s="55"/>
      <c r="D80" s="95"/>
      <c r="E80" s="63"/>
      <c r="F80" s="64"/>
      <c r="G80" s="53"/>
    </row>
    <row r="81" spans="1:10" ht="27" customHeight="1" x14ac:dyDescent="0.25">
      <c r="A81" s="104"/>
      <c r="B81" s="32" t="s">
        <v>27</v>
      </c>
      <c r="C81" s="56"/>
      <c r="D81" s="95"/>
      <c r="E81" s="21"/>
      <c r="F81" s="18"/>
      <c r="G81" s="45"/>
    </row>
    <row r="82" spans="1:10" ht="27" customHeight="1" x14ac:dyDescent="0.25">
      <c r="A82" s="104"/>
      <c r="B82" s="32" t="s">
        <v>28</v>
      </c>
      <c r="C82" s="56"/>
      <c r="D82" s="95"/>
      <c r="E82" s="21"/>
      <c r="F82" s="18"/>
      <c r="G82" s="45"/>
    </row>
    <row r="83" spans="1:10" ht="39.75" customHeight="1" x14ac:dyDescent="0.25">
      <c r="A83" s="104"/>
      <c r="B83" s="106" t="s">
        <v>118</v>
      </c>
      <c r="C83" s="61" t="s">
        <v>105</v>
      </c>
      <c r="D83" s="95"/>
      <c r="E83" s="70">
        <v>63</v>
      </c>
      <c r="F83" s="71"/>
      <c r="G83" s="46">
        <f>E83</f>
        <v>63</v>
      </c>
    </row>
    <row r="84" spans="1:10" ht="36" customHeight="1" x14ac:dyDescent="0.25">
      <c r="A84" s="104"/>
      <c r="B84" s="107"/>
      <c r="C84" s="61" t="s">
        <v>106</v>
      </c>
      <c r="D84" s="95"/>
      <c r="E84" s="70">
        <v>100</v>
      </c>
      <c r="F84" s="71"/>
      <c r="G84" s="46">
        <f>E84</f>
        <v>100</v>
      </c>
    </row>
    <row r="85" spans="1:10" ht="39.75" customHeight="1" x14ac:dyDescent="0.25">
      <c r="A85" s="104"/>
      <c r="B85" s="107"/>
      <c r="C85" s="61" t="s">
        <v>107</v>
      </c>
      <c r="D85" s="95"/>
      <c r="E85" s="70">
        <v>100</v>
      </c>
      <c r="F85" s="71"/>
      <c r="G85" s="46">
        <f>E85</f>
        <v>100</v>
      </c>
    </row>
    <row r="86" spans="1:10" ht="43.5" customHeight="1" x14ac:dyDescent="0.25">
      <c r="A86" s="104"/>
      <c r="B86" s="107"/>
      <c r="C86" s="62" t="s">
        <v>154</v>
      </c>
      <c r="D86" s="95"/>
      <c r="E86" s="70">
        <v>115</v>
      </c>
      <c r="F86" s="71"/>
      <c r="G86" s="46">
        <f>E86</f>
        <v>115</v>
      </c>
    </row>
    <row r="87" spans="1:10" ht="30" customHeight="1" x14ac:dyDescent="0.25">
      <c r="A87" s="105"/>
      <c r="B87" s="115"/>
      <c r="C87" s="61" t="s">
        <v>155</v>
      </c>
      <c r="D87" s="95"/>
      <c r="E87" s="70">
        <v>85.5</v>
      </c>
      <c r="F87" s="71">
        <f>E87</f>
        <v>85.5</v>
      </c>
      <c r="G87" s="72"/>
      <c r="H87" s="27">
        <f>F87+G83+G84+G85+G86</f>
        <v>463.5</v>
      </c>
      <c r="J87" s="27"/>
    </row>
    <row r="88" spans="1:10" ht="21" customHeight="1" x14ac:dyDescent="0.25">
      <c r="A88" s="103" t="s">
        <v>73</v>
      </c>
      <c r="B88" s="32" t="s">
        <v>32</v>
      </c>
      <c r="C88" s="13"/>
      <c r="D88" s="95"/>
      <c r="E88" s="21"/>
      <c r="F88" s="18"/>
      <c r="G88" s="45"/>
    </row>
    <row r="89" spans="1:10" ht="24" customHeight="1" x14ac:dyDescent="0.25">
      <c r="A89" s="104"/>
      <c r="B89" s="32" t="s">
        <v>33</v>
      </c>
      <c r="C89" s="13"/>
      <c r="D89" s="95"/>
      <c r="E89" s="21"/>
      <c r="F89" s="18"/>
      <c r="G89" s="45"/>
    </row>
    <row r="90" spans="1:10" ht="30" customHeight="1" x14ac:dyDescent="0.25">
      <c r="A90" s="104"/>
      <c r="B90" s="106" t="s">
        <v>34</v>
      </c>
      <c r="C90" s="13" t="s">
        <v>103</v>
      </c>
      <c r="D90" s="95"/>
      <c r="E90" s="70">
        <v>2000</v>
      </c>
      <c r="F90" s="71"/>
      <c r="G90" s="72">
        <f>E90</f>
        <v>2000</v>
      </c>
    </row>
    <row r="91" spans="1:10" ht="27.75" customHeight="1" x14ac:dyDescent="0.25">
      <c r="A91" s="104"/>
      <c r="B91" s="107"/>
      <c r="C91" s="13" t="s">
        <v>102</v>
      </c>
      <c r="D91" s="95"/>
      <c r="E91" s="70">
        <v>500</v>
      </c>
      <c r="F91" s="71">
        <f>E91</f>
        <v>500</v>
      </c>
      <c r="G91" s="72"/>
    </row>
    <row r="92" spans="1:10" ht="30" customHeight="1" x14ac:dyDescent="0.25">
      <c r="A92" s="104"/>
      <c r="B92" s="107"/>
      <c r="C92" s="13" t="s">
        <v>101</v>
      </c>
      <c r="D92" s="95"/>
      <c r="E92" s="70">
        <v>35</v>
      </c>
      <c r="F92" s="71">
        <f>E92</f>
        <v>35</v>
      </c>
      <c r="G92" s="72"/>
    </row>
    <row r="93" spans="1:10" ht="30" customHeight="1" x14ac:dyDescent="0.25">
      <c r="A93" s="104"/>
      <c r="B93" s="107"/>
      <c r="C93" s="13" t="s">
        <v>100</v>
      </c>
      <c r="D93" s="95"/>
      <c r="E93" s="70">
        <v>10</v>
      </c>
      <c r="F93" s="71">
        <f>E93</f>
        <v>10</v>
      </c>
      <c r="G93" s="72"/>
    </row>
    <row r="94" spans="1:10" ht="30" customHeight="1" x14ac:dyDescent="0.25">
      <c r="A94" s="104"/>
      <c r="B94" s="107"/>
      <c r="C94" s="13" t="s">
        <v>99</v>
      </c>
      <c r="D94" s="95"/>
      <c r="E94" s="70">
        <v>2000</v>
      </c>
      <c r="F94" s="71"/>
      <c r="G94" s="72">
        <f>E94</f>
        <v>2000</v>
      </c>
    </row>
    <row r="95" spans="1:10" ht="30" customHeight="1" x14ac:dyDescent="0.25">
      <c r="A95" s="104"/>
      <c r="B95" s="107"/>
      <c r="C95" s="13" t="s">
        <v>98</v>
      </c>
      <c r="D95" s="95"/>
      <c r="E95" s="70">
        <v>1800</v>
      </c>
      <c r="F95" s="71"/>
      <c r="G95" s="72">
        <f>E95</f>
        <v>1800</v>
      </c>
    </row>
    <row r="96" spans="1:10" x14ac:dyDescent="0.25">
      <c r="A96" s="104"/>
      <c r="B96" s="107"/>
      <c r="C96" s="13" t="s">
        <v>156</v>
      </c>
      <c r="D96" s="95"/>
      <c r="E96" s="70">
        <v>50</v>
      </c>
      <c r="F96" s="28">
        <f>E96</f>
        <v>50</v>
      </c>
      <c r="G96" s="72"/>
    </row>
    <row r="97" spans="1:10" x14ac:dyDescent="0.25">
      <c r="A97" s="104"/>
      <c r="B97" s="107"/>
      <c r="C97" s="13" t="s">
        <v>157</v>
      </c>
      <c r="D97" s="95"/>
      <c r="E97" s="70">
        <v>50</v>
      </c>
      <c r="F97" s="28">
        <f>E97</f>
        <v>50</v>
      </c>
      <c r="G97" s="72"/>
    </row>
    <row r="98" spans="1:10" ht="30.75" customHeight="1" x14ac:dyDescent="0.25">
      <c r="A98" s="104"/>
      <c r="B98" s="107"/>
      <c r="C98" s="13" t="s">
        <v>158</v>
      </c>
      <c r="D98" s="95"/>
      <c r="E98" s="70">
        <v>100</v>
      </c>
      <c r="F98" s="28">
        <f>E98</f>
        <v>100</v>
      </c>
      <c r="G98" s="72"/>
    </row>
    <row r="99" spans="1:10" ht="30" customHeight="1" x14ac:dyDescent="0.25">
      <c r="A99" s="104"/>
      <c r="B99" s="107"/>
      <c r="C99" s="13" t="s">
        <v>184</v>
      </c>
      <c r="D99" s="95"/>
      <c r="E99" s="70">
        <v>146</v>
      </c>
      <c r="F99" s="71"/>
      <c r="G99" s="46">
        <f>E99</f>
        <v>146</v>
      </c>
    </row>
    <row r="100" spans="1:10" ht="30" customHeight="1" x14ac:dyDescent="0.25">
      <c r="A100" s="104"/>
      <c r="B100" s="107"/>
      <c r="C100" s="13" t="s">
        <v>159</v>
      </c>
      <c r="D100" s="95"/>
      <c r="E100" s="70">
        <v>120</v>
      </c>
      <c r="F100" s="71"/>
      <c r="G100" s="46">
        <f>E100</f>
        <v>120</v>
      </c>
    </row>
    <row r="101" spans="1:10" ht="15.75" customHeight="1" x14ac:dyDescent="0.25">
      <c r="A101" s="104"/>
      <c r="B101" s="107"/>
      <c r="C101" s="13"/>
      <c r="D101" s="95"/>
      <c r="E101" s="70"/>
      <c r="F101" s="71"/>
      <c r="G101" s="72"/>
    </row>
    <row r="102" spans="1:10" ht="38.25" customHeight="1" thickBot="1" x14ac:dyDescent="0.3">
      <c r="A102" s="104"/>
      <c r="B102" s="107"/>
      <c r="C102" s="13" t="s">
        <v>160</v>
      </c>
      <c r="D102" s="95"/>
      <c r="E102" s="82">
        <v>52</v>
      </c>
      <c r="F102" s="83">
        <f>E102</f>
        <v>52</v>
      </c>
      <c r="G102" s="84"/>
    </row>
    <row r="103" spans="1:10" ht="30.75" customHeight="1" thickTop="1" thickBot="1" x14ac:dyDescent="0.3">
      <c r="A103" s="104"/>
      <c r="B103" s="115"/>
      <c r="C103" s="13" t="s">
        <v>161</v>
      </c>
      <c r="D103" s="95"/>
      <c r="E103" s="85">
        <v>340</v>
      </c>
      <c r="F103" s="86"/>
      <c r="G103" s="87">
        <f>E103</f>
        <v>340</v>
      </c>
    </row>
    <row r="104" spans="1:10" ht="21" customHeight="1" thickTop="1" thickBot="1" x14ac:dyDescent="0.3">
      <c r="A104" s="105"/>
      <c r="B104" s="32" t="s">
        <v>35</v>
      </c>
      <c r="C104" s="13"/>
      <c r="D104" s="95"/>
      <c r="E104" s="21"/>
      <c r="F104" s="18"/>
      <c r="G104" s="47"/>
      <c r="H104" s="73">
        <f>F91+F92+F93+F96+F97+F98+F102+G103+G100+G99+G95+G94+G90</f>
        <v>7203</v>
      </c>
      <c r="J104" s="27"/>
    </row>
    <row r="105" spans="1:10" ht="30" customHeight="1" thickTop="1" x14ac:dyDescent="0.25">
      <c r="A105" s="103" t="s">
        <v>64</v>
      </c>
      <c r="B105" s="32" t="s">
        <v>46</v>
      </c>
      <c r="C105" s="56" t="s">
        <v>164</v>
      </c>
      <c r="D105" s="95"/>
      <c r="E105" s="21">
        <v>2100</v>
      </c>
      <c r="F105" s="18"/>
      <c r="G105" s="47">
        <f>E105</f>
        <v>2100</v>
      </c>
    </row>
    <row r="106" spans="1:10" ht="20.25" customHeight="1" x14ac:dyDescent="0.25">
      <c r="A106" s="104"/>
      <c r="B106" s="32"/>
      <c r="C106" s="56" t="s">
        <v>165</v>
      </c>
      <c r="D106" s="95"/>
      <c r="E106" s="21">
        <v>50</v>
      </c>
      <c r="F106" s="22">
        <f>E106</f>
        <v>50</v>
      </c>
      <c r="G106" s="47"/>
    </row>
    <row r="107" spans="1:10" ht="18.75" customHeight="1" x14ac:dyDescent="0.25">
      <c r="A107" s="104"/>
      <c r="B107" s="32"/>
      <c r="C107" s="56" t="s">
        <v>166</v>
      </c>
      <c r="D107" s="95"/>
      <c r="E107" s="21">
        <v>25</v>
      </c>
      <c r="F107" s="22">
        <f>E107</f>
        <v>25</v>
      </c>
      <c r="G107" s="47"/>
    </row>
    <row r="108" spans="1:10" ht="20.25" customHeight="1" x14ac:dyDescent="0.25">
      <c r="A108" s="104"/>
      <c r="B108" s="32"/>
      <c r="C108" s="56" t="s">
        <v>167</v>
      </c>
      <c r="D108" s="95"/>
      <c r="E108" s="21">
        <v>24</v>
      </c>
      <c r="F108" s="22">
        <f>E108</f>
        <v>24</v>
      </c>
      <c r="G108" s="47"/>
    </row>
    <row r="109" spans="1:10" ht="18.75" customHeight="1" thickBot="1" x14ac:dyDescent="0.3">
      <c r="A109" s="109"/>
      <c r="B109" s="67"/>
      <c r="C109" s="60" t="s">
        <v>168</v>
      </c>
      <c r="D109" s="95"/>
      <c r="E109" s="65">
        <v>30</v>
      </c>
      <c r="F109" s="58">
        <f>E109</f>
        <v>30</v>
      </c>
      <c r="G109" s="69"/>
    </row>
    <row r="110" spans="1:10" ht="18.75" customHeight="1" thickTop="1" x14ac:dyDescent="0.25">
      <c r="A110" s="116" t="s">
        <v>64</v>
      </c>
      <c r="B110" s="54"/>
      <c r="C110" s="55" t="s">
        <v>170</v>
      </c>
      <c r="D110" s="95"/>
      <c r="E110" s="63">
        <v>20</v>
      </c>
      <c r="F110" s="52">
        <f>E110</f>
        <v>20</v>
      </c>
      <c r="G110" s="68"/>
    </row>
    <row r="111" spans="1:10" ht="18.75" customHeight="1" x14ac:dyDescent="0.25">
      <c r="A111" s="104"/>
      <c r="B111" s="32"/>
      <c r="C111" s="56" t="s">
        <v>169</v>
      </c>
      <c r="D111" s="95"/>
      <c r="E111" s="21">
        <v>3000</v>
      </c>
      <c r="F111" s="22"/>
      <c r="G111" s="47">
        <f>E111</f>
        <v>3000</v>
      </c>
    </row>
    <row r="112" spans="1:10" ht="21" customHeight="1" x14ac:dyDescent="0.25">
      <c r="A112" s="104"/>
      <c r="B112" s="32"/>
      <c r="C112" s="56" t="s">
        <v>185</v>
      </c>
      <c r="D112" s="95"/>
      <c r="E112" s="21">
        <v>100</v>
      </c>
      <c r="F112" s="22">
        <f>E112</f>
        <v>100</v>
      </c>
      <c r="G112" s="47"/>
    </row>
    <row r="113" spans="1:11" ht="30.75" customHeight="1" x14ac:dyDescent="0.25">
      <c r="A113" s="104"/>
      <c r="B113" s="29" t="s">
        <v>47</v>
      </c>
      <c r="C113" s="56" t="s">
        <v>171</v>
      </c>
      <c r="D113" s="95"/>
      <c r="E113" s="21">
        <v>22</v>
      </c>
      <c r="F113" s="22">
        <f>E113</f>
        <v>22</v>
      </c>
      <c r="G113" s="47"/>
    </row>
    <row r="114" spans="1:11" ht="19.5" customHeight="1" x14ac:dyDescent="0.25">
      <c r="A114" s="104"/>
      <c r="B114" s="30"/>
      <c r="C114" s="56" t="s">
        <v>172</v>
      </c>
      <c r="D114" s="95"/>
      <c r="E114" s="21">
        <v>400</v>
      </c>
      <c r="F114" s="22"/>
      <c r="G114" s="47">
        <f>E114</f>
        <v>400</v>
      </c>
    </row>
    <row r="115" spans="1:11" ht="18" customHeight="1" x14ac:dyDescent="0.25">
      <c r="A115" s="104"/>
      <c r="B115" s="30"/>
      <c r="C115" s="56" t="s">
        <v>173</v>
      </c>
      <c r="D115" s="95"/>
      <c r="E115" s="21">
        <v>400</v>
      </c>
      <c r="F115" s="18"/>
      <c r="G115" s="47">
        <f>E115</f>
        <v>400</v>
      </c>
    </row>
    <row r="116" spans="1:11" ht="27" customHeight="1" thickBot="1" x14ac:dyDescent="0.3">
      <c r="A116" s="105"/>
      <c r="B116" s="31"/>
      <c r="C116" s="56" t="s">
        <v>174</v>
      </c>
      <c r="D116" s="96"/>
      <c r="E116" s="21">
        <v>400</v>
      </c>
      <c r="F116" s="18"/>
      <c r="G116" s="47">
        <f>E116</f>
        <v>400</v>
      </c>
    </row>
    <row r="117" spans="1:11" ht="33" customHeight="1" thickTop="1" thickBot="1" x14ac:dyDescent="0.3">
      <c r="A117" s="103" t="s">
        <v>72</v>
      </c>
      <c r="B117" s="8" t="s">
        <v>36</v>
      </c>
      <c r="C117" s="4"/>
      <c r="D117" s="15"/>
      <c r="E117" s="17"/>
      <c r="F117" s="18"/>
      <c r="G117" s="45"/>
      <c r="H117" s="41">
        <f>G116+G115+G114+G111+G105+F106+F107+F108+F109+F110+F112+F113</f>
        <v>6571</v>
      </c>
      <c r="J117" s="78"/>
      <c r="K117" s="74"/>
    </row>
    <row r="118" spans="1:11" ht="23.25" customHeight="1" thickTop="1" thickBot="1" x14ac:dyDescent="0.3">
      <c r="A118" s="105"/>
      <c r="B118" s="8" t="s">
        <v>37</v>
      </c>
      <c r="C118" s="4"/>
      <c r="D118" s="14"/>
      <c r="E118" s="17"/>
      <c r="F118" s="18"/>
      <c r="G118" s="45"/>
    </row>
    <row r="119" spans="1:11" ht="29.25" customHeight="1" x14ac:dyDescent="0.25">
      <c r="A119" s="103" t="s">
        <v>70</v>
      </c>
      <c r="B119" s="108" t="s">
        <v>38</v>
      </c>
      <c r="C119" s="12" t="s">
        <v>71</v>
      </c>
      <c r="D119" s="98">
        <v>20000</v>
      </c>
      <c r="E119" s="21">
        <v>3500</v>
      </c>
      <c r="F119" s="22">
        <f>E119</f>
        <v>3500</v>
      </c>
      <c r="G119" s="45"/>
    </row>
    <row r="120" spans="1:11" ht="17.25" customHeight="1" x14ac:dyDescent="0.25">
      <c r="A120" s="104"/>
      <c r="B120" s="108"/>
      <c r="C120" s="12"/>
      <c r="D120" s="99"/>
      <c r="E120" s="21"/>
      <c r="F120" s="18"/>
      <c r="G120" s="45"/>
    </row>
    <row r="121" spans="1:11" ht="19.5" customHeight="1" x14ac:dyDescent="0.25">
      <c r="A121" s="104"/>
      <c r="B121" s="108"/>
      <c r="C121" s="12"/>
      <c r="D121" s="99"/>
      <c r="E121" s="21"/>
      <c r="F121" s="18"/>
      <c r="G121" s="45"/>
    </row>
    <row r="122" spans="1:11" ht="30.75" customHeight="1" thickBot="1" x14ac:dyDescent="0.3">
      <c r="A122" s="104"/>
      <c r="B122" s="8" t="s">
        <v>39</v>
      </c>
      <c r="C122" s="13"/>
      <c r="D122" s="99"/>
      <c r="E122" s="21"/>
      <c r="F122" s="18"/>
      <c r="G122" s="45"/>
    </row>
    <row r="123" spans="1:11" ht="29.25" customHeight="1" thickTop="1" thickBot="1" x14ac:dyDescent="0.3">
      <c r="A123" s="105"/>
      <c r="B123" s="8" t="s">
        <v>40</v>
      </c>
      <c r="C123" s="13"/>
      <c r="D123" s="99"/>
      <c r="E123" s="21"/>
      <c r="F123" s="18"/>
      <c r="G123" s="45"/>
      <c r="H123" s="41">
        <f>F119</f>
        <v>3500</v>
      </c>
    </row>
    <row r="124" spans="1:11" ht="22.5" customHeight="1" thickTop="1" x14ac:dyDescent="0.25">
      <c r="A124" s="103" t="s">
        <v>74</v>
      </c>
      <c r="B124" s="8" t="s">
        <v>29</v>
      </c>
      <c r="C124" s="13" t="s">
        <v>186</v>
      </c>
      <c r="D124" s="99"/>
      <c r="E124" s="23">
        <v>100</v>
      </c>
      <c r="F124" s="22"/>
      <c r="G124" s="47">
        <f>E124</f>
        <v>100</v>
      </c>
    </row>
    <row r="125" spans="1:11" ht="26.25" thickBot="1" x14ac:dyDescent="0.3">
      <c r="A125" s="104"/>
      <c r="B125" s="8" t="s">
        <v>30</v>
      </c>
      <c r="C125" s="13"/>
      <c r="D125" s="99"/>
      <c r="E125" s="23"/>
      <c r="F125" s="22"/>
      <c r="G125" s="47"/>
    </row>
    <row r="126" spans="1:11" ht="29.25" customHeight="1" thickTop="1" thickBot="1" x14ac:dyDescent="0.3">
      <c r="A126" s="104"/>
      <c r="B126" s="11" t="s">
        <v>31</v>
      </c>
      <c r="C126" s="13" t="s">
        <v>104</v>
      </c>
      <c r="D126" s="99"/>
      <c r="E126" s="23">
        <v>100</v>
      </c>
      <c r="F126" s="22"/>
      <c r="G126" s="47">
        <f>E126</f>
        <v>100</v>
      </c>
      <c r="H126" s="41">
        <f>G124+G126</f>
        <v>200</v>
      </c>
    </row>
    <row r="127" spans="1:11" ht="15.75" thickTop="1" x14ac:dyDescent="0.25">
      <c r="A127" s="103" t="s">
        <v>65</v>
      </c>
      <c r="B127" s="8" t="s">
        <v>43</v>
      </c>
      <c r="C127" s="13"/>
      <c r="D127" s="99"/>
      <c r="E127" s="23"/>
      <c r="F127" s="22"/>
      <c r="G127" s="47"/>
    </row>
    <row r="128" spans="1:11" ht="27" customHeight="1" x14ac:dyDescent="0.25">
      <c r="A128" s="104"/>
      <c r="B128" s="108" t="s">
        <v>44</v>
      </c>
      <c r="C128" s="13" t="s">
        <v>163</v>
      </c>
      <c r="D128" s="99"/>
      <c r="E128" s="23">
        <v>500</v>
      </c>
      <c r="F128" s="22"/>
      <c r="G128" s="47">
        <f>E128</f>
        <v>500</v>
      </c>
    </row>
    <row r="129" spans="1:8" ht="15.75" customHeight="1" thickBot="1" x14ac:dyDescent="0.3">
      <c r="A129" s="104"/>
      <c r="B129" s="108"/>
      <c r="C129" s="13" t="s">
        <v>162</v>
      </c>
      <c r="D129" s="99"/>
      <c r="E129" s="23">
        <v>16.5</v>
      </c>
      <c r="F129" s="22">
        <f>E129</f>
        <v>16.5</v>
      </c>
      <c r="G129" s="47"/>
    </row>
    <row r="130" spans="1:8" ht="27" thickTop="1" thickBot="1" x14ac:dyDescent="0.3">
      <c r="A130" s="105"/>
      <c r="B130" s="8" t="s">
        <v>45</v>
      </c>
      <c r="D130" s="101"/>
      <c r="E130" s="21"/>
      <c r="F130" s="18"/>
      <c r="G130" s="45"/>
      <c r="H130" s="41">
        <f>F129+G128</f>
        <v>516.5</v>
      </c>
    </row>
    <row r="131" spans="1:8" ht="30" customHeight="1" x14ac:dyDescent="0.25">
      <c r="A131" s="103" t="s">
        <v>16</v>
      </c>
      <c r="B131" s="8" t="s">
        <v>15</v>
      </c>
      <c r="C131" s="4"/>
      <c r="D131" s="15"/>
      <c r="E131" s="17"/>
      <c r="F131" s="18"/>
      <c r="G131" s="45"/>
    </row>
    <row r="132" spans="1:8" ht="27.75" customHeight="1" x14ac:dyDescent="0.25">
      <c r="A132" s="104"/>
      <c r="B132" s="106" t="s">
        <v>80</v>
      </c>
      <c r="C132" s="4" t="s">
        <v>79</v>
      </c>
      <c r="D132" s="4"/>
      <c r="E132" s="17"/>
      <c r="F132" s="18"/>
      <c r="G132" s="45"/>
    </row>
    <row r="133" spans="1:8" ht="28.5" customHeight="1" x14ac:dyDescent="0.25">
      <c r="A133" s="104"/>
      <c r="B133" s="115"/>
      <c r="C133" s="4" t="s">
        <v>69</v>
      </c>
      <c r="D133" s="4"/>
      <c r="E133" s="17"/>
      <c r="F133" s="18"/>
      <c r="G133" s="45"/>
    </row>
    <row r="134" spans="1:8" ht="17.25" customHeight="1" x14ac:dyDescent="0.25">
      <c r="A134" s="104"/>
      <c r="B134" s="8" t="s">
        <v>81</v>
      </c>
      <c r="C134" s="4"/>
      <c r="D134" s="4"/>
      <c r="E134" s="17"/>
      <c r="F134" s="18"/>
      <c r="G134" s="45"/>
    </row>
    <row r="135" spans="1:8" ht="15.75" customHeight="1" x14ac:dyDescent="0.25">
      <c r="A135" s="104"/>
      <c r="B135" s="106" t="s">
        <v>16</v>
      </c>
      <c r="C135" s="4"/>
      <c r="D135" s="4"/>
      <c r="E135" s="17"/>
      <c r="F135" s="18"/>
      <c r="G135" s="45"/>
    </row>
    <row r="136" spans="1:8" ht="27.75" customHeight="1" thickBot="1" x14ac:dyDescent="0.3">
      <c r="A136" s="104"/>
      <c r="B136" s="107"/>
      <c r="C136" s="14" t="s">
        <v>77</v>
      </c>
      <c r="D136" s="14"/>
      <c r="E136" s="88"/>
      <c r="F136" s="89"/>
      <c r="G136" s="48"/>
    </row>
    <row r="137" spans="1:8" ht="27.75" customHeight="1" thickTop="1" x14ac:dyDescent="0.25">
      <c r="A137" s="116" t="s">
        <v>67</v>
      </c>
      <c r="B137" s="118" t="s">
        <v>41</v>
      </c>
      <c r="C137" s="90"/>
      <c r="D137" s="90"/>
      <c r="E137" s="91"/>
      <c r="F137" s="64"/>
      <c r="G137" s="53"/>
    </row>
    <row r="138" spans="1:8" ht="13.5" customHeight="1" x14ac:dyDescent="0.25">
      <c r="A138" s="104"/>
      <c r="B138" s="108"/>
      <c r="C138" s="3"/>
      <c r="D138" s="3"/>
      <c r="E138" s="17"/>
      <c r="F138" s="18"/>
      <c r="G138" s="45"/>
    </row>
    <row r="139" spans="1:8" ht="18.75" customHeight="1" x14ac:dyDescent="0.25">
      <c r="A139" s="104"/>
      <c r="B139" s="108" t="s">
        <v>87</v>
      </c>
      <c r="C139" s="3"/>
      <c r="D139" s="3"/>
      <c r="E139" s="17"/>
      <c r="F139" s="18"/>
      <c r="G139" s="45"/>
    </row>
    <row r="140" spans="1:8" ht="21" customHeight="1" x14ac:dyDescent="0.25">
      <c r="A140" s="104"/>
      <c r="B140" s="108"/>
      <c r="C140" s="3"/>
      <c r="D140" s="3"/>
      <c r="E140" s="17"/>
      <c r="F140" s="18"/>
      <c r="G140" s="45"/>
    </row>
    <row r="141" spans="1:8" ht="29.25" customHeight="1" x14ac:dyDescent="0.25">
      <c r="A141" s="104"/>
      <c r="B141" s="108" t="s">
        <v>42</v>
      </c>
      <c r="C141" s="3" t="s">
        <v>68</v>
      </c>
      <c r="D141" s="3"/>
      <c r="E141" s="17"/>
      <c r="F141" s="18"/>
      <c r="G141" s="45"/>
    </row>
    <row r="142" spans="1:8" ht="27" customHeight="1" x14ac:dyDescent="0.25">
      <c r="A142" s="104"/>
      <c r="B142" s="108"/>
      <c r="C142" s="3" t="s">
        <v>97</v>
      </c>
      <c r="D142" s="3"/>
      <c r="E142" s="17"/>
      <c r="F142" s="18"/>
      <c r="G142" s="45"/>
    </row>
    <row r="143" spans="1:8" ht="30.75" customHeight="1" x14ac:dyDescent="0.25">
      <c r="A143" s="104"/>
      <c r="B143" s="108"/>
      <c r="C143" s="3" t="s">
        <v>113</v>
      </c>
      <c r="D143" s="3"/>
      <c r="E143" s="17"/>
      <c r="F143" s="18"/>
      <c r="G143" s="45"/>
    </row>
    <row r="144" spans="1:8" ht="31.5" customHeight="1" x14ac:dyDescent="0.25">
      <c r="A144" s="105"/>
      <c r="B144" s="108"/>
      <c r="C144" s="3" t="s">
        <v>112</v>
      </c>
      <c r="D144" s="3"/>
      <c r="E144" s="17"/>
      <c r="F144" s="18"/>
      <c r="G144" s="45"/>
    </row>
    <row r="145" spans="1:12" ht="21.75" customHeight="1" x14ac:dyDescent="0.25">
      <c r="A145" s="103" t="s">
        <v>66</v>
      </c>
      <c r="B145" s="9" t="s">
        <v>88</v>
      </c>
      <c r="C145" s="3"/>
      <c r="D145" s="3"/>
      <c r="E145" s="17"/>
      <c r="F145" s="18"/>
      <c r="G145" s="45"/>
    </row>
    <row r="146" spans="1:12" ht="19.5" customHeight="1" x14ac:dyDescent="0.25">
      <c r="A146" s="104"/>
      <c r="B146" s="9" t="s">
        <v>89</v>
      </c>
      <c r="C146" s="3"/>
      <c r="D146" s="3"/>
      <c r="E146" s="17"/>
      <c r="F146" s="18"/>
      <c r="G146" s="45"/>
    </row>
    <row r="147" spans="1:12" ht="16.5" customHeight="1" x14ac:dyDescent="0.25">
      <c r="A147" s="103" t="s">
        <v>61</v>
      </c>
      <c r="B147" s="8" t="s">
        <v>48</v>
      </c>
      <c r="C147" s="4"/>
      <c r="D147" s="4"/>
      <c r="E147" s="17"/>
      <c r="F147" s="18"/>
      <c r="G147" s="45"/>
    </row>
    <row r="148" spans="1:12" ht="25.5" customHeight="1" x14ac:dyDescent="0.25">
      <c r="A148" s="104"/>
      <c r="B148" s="8" t="s">
        <v>49</v>
      </c>
      <c r="C148" s="6" t="s">
        <v>63</v>
      </c>
      <c r="D148" s="6"/>
      <c r="E148" s="24">
        <v>10</v>
      </c>
      <c r="F148" s="22">
        <f>E148</f>
        <v>10</v>
      </c>
      <c r="G148" s="45"/>
    </row>
    <row r="149" spans="1:12" ht="30" customHeight="1" x14ac:dyDescent="0.25">
      <c r="A149" s="104"/>
      <c r="B149" s="106" t="s">
        <v>50</v>
      </c>
      <c r="C149" s="7" t="s">
        <v>51</v>
      </c>
      <c r="D149" s="7"/>
      <c r="E149" s="24">
        <v>5</v>
      </c>
      <c r="F149" s="22">
        <f>E149</f>
        <v>5</v>
      </c>
      <c r="G149" s="45"/>
    </row>
    <row r="150" spans="1:12" ht="30" customHeight="1" thickBot="1" x14ac:dyDescent="0.3">
      <c r="A150" s="104"/>
      <c r="B150" s="107"/>
      <c r="C150" s="3" t="s">
        <v>52</v>
      </c>
      <c r="D150" s="3"/>
      <c r="E150" s="24">
        <v>10</v>
      </c>
      <c r="F150" s="22">
        <f>E150</f>
        <v>10</v>
      </c>
      <c r="G150" s="45"/>
    </row>
    <row r="151" spans="1:12" ht="27.75" thickTop="1" thickBot="1" x14ac:dyDescent="0.3">
      <c r="A151" s="109"/>
      <c r="B151" s="107"/>
      <c r="C151" s="36" t="s">
        <v>62</v>
      </c>
      <c r="D151" s="36"/>
      <c r="E151" s="37">
        <v>15</v>
      </c>
      <c r="F151" s="38">
        <f>E151</f>
        <v>15</v>
      </c>
      <c r="G151" s="48"/>
      <c r="H151" s="41">
        <f>F148+F149+F150+F151</f>
        <v>40</v>
      </c>
      <c r="K151" s="77"/>
      <c r="L151" s="74"/>
    </row>
    <row r="152" spans="1:12" ht="25.5" customHeight="1" thickTop="1" thickBot="1" x14ac:dyDescent="0.3">
      <c r="A152" s="117" t="s">
        <v>60</v>
      </c>
      <c r="B152" s="117"/>
      <c r="C152" s="117"/>
      <c r="D152" s="39">
        <f>SUM(D23:D151)</f>
        <v>335000</v>
      </c>
      <c r="E152" s="40">
        <f>SUM(E23:E151)</f>
        <v>35532</v>
      </c>
      <c r="F152" s="40">
        <f>SUM(F23:F151)</f>
        <v>10648</v>
      </c>
      <c r="G152" s="40">
        <f>SUM(G23:G151)</f>
        <v>24884</v>
      </c>
      <c r="H152" s="92">
        <f>F152+G152</f>
        <v>35532</v>
      </c>
      <c r="I152" s="93"/>
    </row>
    <row r="153" spans="1:12" ht="29.25" customHeight="1" thickTop="1" thickBot="1" x14ac:dyDescent="0.3">
      <c r="A153" s="122" t="s">
        <v>187</v>
      </c>
      <c r="B153" s="123"/>
      <c r="C153" s="123"/>
      <c r="D153" s="123"/>
      <c r="E153" s="123"/>
      <c r="F153" s="123"/>
      <c r="G153" s="124"/>
      <c r="H153" s="126">
        <v>8000</v>
      </c>
      <c r="I153" s="127"/>
    </row>
    <row r="154" spans="1:12" ht="36.75" customHeight="1" thickTop="1" x14ac:dyDescent="0.25">
      <c r="A154" s="133" t="s">
        <v>214</v>
      </c>
      <c r="B154" s="133"/>
      <c r="C154" s="133"/>
      <c r="D154" s="133"/>
      <c r="E154" s="133"/>
      <c r="F154" s="133"/>
      <c r="G154" s="133"/>
      <c r="H154" s="128">
        <f>H152+H153</f>
        <v>43532</v>
      </c>
      <c r="I154" s="129"/>
    </row>
    <row r="155" spans="1:12" ht="30" customHeight="1" x14ac:dyDescent="0.25">
      <c r="A155" s="131" t="s">
        <v>193</v>
      </c>
      <c r="B155" s="131"/>
      <c r="C155" s="131"/>
      <c r="D155" s="131"/>
      <c r="E155" s="131"/>
      <c r="F155" s="131"/>
      <c r="G155" s="131"/>
      <c r="H155" s="75"/>
      <c r="I155" s="76"/>
    </row>
    <row r="156" spans="1:12" ht="31.5" customHeight="1" x14ac:dyDescent="0.25">
      <c r="A156" s="132" t="s">
        <v>194</v>
      </c>
      <c r="B156" s="132"/>
      <c r="C156" s="132"/>
      <c r="D156" s="132"/>
      <c r="E156" s="132"/>
      <c r="F156" s="132"/>
      <c r="G156" s="132"/>
      <c r="H156" s="75"/>
      <c r="I156" s="76"/>
    </row>
    <row r="157" spans="1:12" ht="27.75" customHeight="1" x14ac:dyDescent="0.25">
      <c r="A157" s="132" t="s">
        <v>195</v>
      </c>
      <c r="B157" s="132"/>
      <c r="C157" s="132"/>
      <c r="D157" s="132"/>
      <c r="E157" s="132"/>
      <c r="F157" s="132"/>
      <c r="G157" s="132"/>
      <c r="H157" s="75"/>
      <c r="I157" s="76"/>
    </row>
    <row r="158" spans="1:12" ht="33.75" customHeight="1" x14ac:dyDescent="0.25">
      <c r="A158" s="133" t="s">
        <v>196</v>
      </c>
      <c r="B158" s="133"/>
      <c r="C158" s="133"/>
      <c r="D158" s="133"/>
      <c r="E158" s="133"/>
      <c r="F158" s="133"/>
      <c r="G158" s="133"/>
      <c r="H158" s="75"/>
      <c r="I158" s="76"/>
    </row>
    <row r="159" spans="1:12" ht="39.950000000000003" customHeight="1" x14ac:dyDescent="0.25">
      <c r="A159" s="131" t="s">
        <v>197</v>
      </c>
      <c r="B159" s="131"/>
      <c r="C159" s="131"/>
      <c r="D159" s="131"/>
      <c r="E159" s="131"/>
      <c r="F159" s="131"/>
      <c r="G159" s="131"/>
      <c r="H159" s="75"/>
      <c r="I159" s="76"/>
    </row>
    <row r="160" spans="1:12" ht="36.75" customHeight="1" x14ac:dyDescent="0.25">
      <c r="A160" s="133" t="s">
        <v>198</v>
      </c>
      <c r="B160" s="133"/>
      <c r="C160" s="133"/>
      <c r="D160" s="133"/>
      <c r="E160" s="133"/>
      <c r="F160" s="133"/>
      <c r="G160" s="133"/>
      <c r="H160" s="75"/>
      <c r="I160" s="76"/>
    </row>
    <row r="161" spans="1:10" ht="27.75" customHeight="1" x14ac:dyDescent="0.25">
      <c r="A161" s="133" t="s">
        <v>199</v>
      </c>
      <c r="B161" s="133"/>
      <c r="C161" s="133"/>
      <c r="D161" s="133"/>
      <c r="E161" s="133"/>
      <c r="F161" s="133"/>
      <c r="G161" s="133"/>
      <c r="H161" s="75"/>
      <c r="I161" s="76"/>
    </row>
    <row r="162" spans="1:10" ht="27.75" customHeight="1" x14ac:dyDescent="0.25">
      <c r="A162" s="132" t="s">
        <v>213</v>
      </c>
      <c r="B162" s="132"/>
      <c r="C162" s="132"/>
      <c r="D162" s="132"/>
      <c r="E162" s="132"/>
      <c r="F162" s="132"/>
      <c r="G162" s="132"/>
      <c r="H162" s="75"/>
      <c r="I162" s="76"/>
    </row>
    <row r="163" spans="1:10" ht="24.75" customHeight="1" x14ac:dyDescent="0.25">
      <c r="A163" s="135" t="s">
        <v>188</v>
      </c>
      <c r="B163" s="135"/>
      <c r="C163" s="135"/>
      <c r="D163" s="135"/>
      <c r="E163" s="135"/>
      <c r="F163" s="135"/>
      <c r="G163" s="135"/>
      <c r="H163" s="74"/>
      <c r="I163" s="134"/>
      <c r="J163" s="112"/>
    </row>
    <row r="164" spans="1:10" ht="18" customHeight="1" x14ac:dyDescent="0.25">
      <c r="A164" s="130" t="s">
        <v>200</v>
      </c>
      <c r="B164" s="130"/>
      <c r="C164" s="130"/>
      <c r="D164" s="130"/>
      <c r="E164" s="130"/>
      <c r="F164" s="130"/>
      <c r="G164" s="130"/>
    </row>
    <row r="165" spans="1:10" ht="15.75" x14ac:dyDescent="0.25">
      <c r="A165" s="130" t="s">
        <v>201</v>
      </c>
      <c r="B165" s="130"/>
      <c r="C165" s="130"/>
      <c r="D165" s="130"/>
      <c r="E165" s="130"/>
      <c r="F165" s="130"/>
      <c r="G165" s="130"/>
    </row>
    <row r="166" spans="1:10" ht="15.75" x14ac:dyDescent="0.25">
      <c r="A166" s="130" t="s">
        <v>202</v>
      </c>
      <c r="B166" s="130"/>
      <c r="C166" s="130"/>
      <c r="D166" s="130"/>
      <c r="E166" s="130"/>
      <c r="F166" s="130"/>
      <c r="G166" s="130"/>
    </row>
    <row r="167" spans="1:10" ht="15.75" x14ac:dyDescent="0.25">
      <c r="A167" s="130" t="s">
        <v>203</v>
      </c>
      <c r="B167" s="130"/>
      <c r="C167" s="130"/>
      <c r="D167" s="130"/>
      <c r="E167" s="130"/>
      <c r="F167" s="130"/>
      <c r="G167" s="130"/>
    </row>
    <row r="168" spans="1:10" ht="15.75" x14ac:dyDescent="0.25">
      <c r="A168" s="130" t="s">
        <v>204</v>
      </c>
      <c r="B168" s="130"/>
      <c r="C168" s="130"/>
      <c r="D168" s="130"/>
      <c r="E168" s="130"/>
      <c r="F168" s="130"/>
      <c r="G168" s="130"/>
    </row>
    <row r="169" spans="1:10" ht="15.75" x14ac:dyDescent="0.25">
      <c r="A169" s="130" t="s">
        <v>205</v>
      </c>
      <c r="B169" s="130"/>
      <c r="C169" s="130"/>
      <c r="D169" s="130"/>
      <c r="E169" s="130"/>
      <c r="F169" s="130"/>
      <c r="G169" s="130"/>
    </row>
    <row r="170" spans="1:10" ht="15.75" x14ac:dyDescent="0.25">
      <c r="A170" s="130" t="s">
        <v>206</v>
      </c>
      <c r="B170" s="130"/>
      <c r="C170" s="130"/>
      <c r="D170" s="130"/>
      <c r="E170" s="130"/>
      <c r="F170" s="130"/>
      <c r="G170" s="130"/>
    </row>
    <row r="171" spans="1:10" ht="15.75" x14ac:dyDescent="0.25">
      <c r="A171" s="130" t="s">
        <v>207</v>
      </c>
      <c r="B171" s="130"/>
      <c r="C171" s="130"/>
      <c r="D171" s="130"/>
      <c r="E171" s="130"/>
      <c r="F171" s="130"/>
      <c r="G171" s="130"/>
    </row>
    <row r="172" spans="1:10" ht="15.75" x14ac:dyDescent="0.25">
      <c r="A172" s="130" t="s">
        <v>209</v>
      </c>
      <c r="B172" s="130"/>
      <c r="C172" s="130"/>
      <c r="D172" s="130"/>
      <c r="E172" s="130"/>
      <c r="F172" s="130"/>
      <c r="G172" s="130"/>
    </row>
    <row r="173" spans="1:10" ht="15.75" x14ac:dyDescent="0.25">
      <c r="A173" s="136" t="s">
        <v>210</v>
      </c>
      <c r="B173" s="136"/>
      <c r="C173" s="136"/>
      <c r="D173" s="136"/>
    </row>
  </sheetData>
  <mergeCells count="89">
    <mergeCell ref="A167:G167"/>
    <mergeCell ref="A163:G163"/>
    <mergeCell ref="A173:D173"/>
    <mergeCell ref="A168:G168"/>
    <mergeCell ref="A169:G169"/>
    <mergeCell ref="A171:G171"/>
    <mergeCell ref="A170:G170"/>
    <mergeCell ref="A172:G172"/>
    <mergeCell ref="H153:I153"/>
    <mergeCell ref="H154:I154"/>
    <mergeCell ref="A164:G164"/>
    <mergeCell ref="A165:G165"/>
    <mergeCell ref="A166:G166"/>
    <mergeCell ref="A155:G155"/>
    <mergeCell ref="A156:G156"/>
    <mergeCell ref="A157:G157"/>
    <mergeCell ref="A158:G158"/>
    <mergeCell ref="A159:G159"/>
    <mergeCell ref="A160:G160"/>
    <mergeCell ref="A161:G161"/>
    <mergeCell ref="A162:G162"/>
    <mergeCell ref="A154:G154"/>
    <mergeCell ref="I163:J163"/>
    <mergeCell ref="A5:C5"/>
    <mergeCell ref="A105:A109"/>
    <mergeCell ref="A110:A116"/>
    <mergeCell ref="A153:G153"/>
    <mergeCell ref="A14:G14"/>
    <mergeCell ref="A15:G15"/>
    <mergeCell ref="A16:G16"/>
    <mergeCell ref="A17:G17"/>
    <mergeCell ref="A18:G18"/>
    <mergeCell ref="B27:B31"/>
    <mergeCell ref="B32:B35"/>
    <mergeCell ref="B25:B26"/>
    <mergeCell ref="A38:A39"/>
    <mergeCell ref="B135:B136"/>
    <mergeCell ref="B40:B41"/>
    <mergeCell ref="B42:B43"/>
    <mergeCell ref="A124:A126"/>
    <mergeCell ref="A27:A35"/>
    <mergeCell ref="A46:A57"/>
    <mergeCell ref="B72:B74"/>
    <mergeCell ref="B58:B59"/>
    <mergeCell ref="B119:B121"/>
    <mergeCell ref="A119:A123"/>
    <mergeCell ref="A117:A118"/>
    <mergeCell ref="A145:A146"/>
    <mergeCell ref="A152:C152"/>
    <mergeCell ref="A147:A151"/>
    <mergeCell ref="B149:B151"/>
    <mergeCell ref="A127:A130"/>
    <mergeCell ref="A137:A144"/>
    <mergeCell ref="B128:B129"/>
    <mergeCell ref="B139:B140"/>
    <mergeCell ref="B141:B144"/>
    <mergeCell ref="B137:B138"/>
    <mergeCell ref="B132:B133"/>
    <mergeCell ref="A131:A136"/>
    <mergeCell ref="B83:B87"/>
    <mergeCell ref="B76:B77"/>
    <mergeCell ref="A75:A79"/>
    <mergeCell ref="A80:A87"/>
    <mergeCell ref="A88:A104"/>
    <mergeCell ref="J74:K74"/>
    <mergeCell ref="A6:B6"/>
    <mergeCell ref="A8:B8"/>
    <mergeCell ref="A10:B10"/>
    <mergeCell ref="A11:B11"/>
    <mergeCell ref="B44:B45"/>
    <mergeCell ref="A40:A45"/>
    <mergeCell ref="A58:A60"/>
    <mergeCell ref="A23:A26"/>
    <mergeCell ref="H152:I152"/>
    <mergeCell ref="A13:G13"/>
    <mergeCell ref="D23:D26"/>
    <mergeCell ref="D58:D65"/>
    <mergeCell ref="D66:D74"/>
    <mergeCell ref="D119:D130"/>
    <mergeCell ref="D40:D57"/>
    <mergeCell ref="D75:D116"/>
    <mergeCell ref="A61:A65"/>
    <mergeCell ref="B61:B63"/>
    <mergeCell ref="B66:B71"/>
    <mergeCell ref="B48:B57"/>
    <mergeCell ref="A66:A74"/>
    <mergeCell ref="A19:G19"/>
    <mergeCell ref="A20:G20"/>
    <mergeCell ref="B90:B103"/>
  </mergeCells>
  <pageMargins left="0.39370078740157483" right="0.39370078740157483" top="0.59055118110236227" bottom="0.59055118110236227" header="0.51181102362204722" footer="0.31496062992125984"/>
  <pageSetup paperSize="9" scale="90" orientation="portrait" r:id="rId1"/>
  <headerFooter>
    <oddFooter>Page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Sup Amé Agri</vt:lpstr>
      <vt:lpstr>'Sup Amé Agri'!_GoBack</vt:lpstr>
      <vt:lpstr>'Sup Amé Agri'!Impression_des_titres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KELEYO GOLNDEY</dc:creator>
  <cp:lastModifiedBy>DO</cp:lastModifiedBy>
  <cp:lastPrinted>2018-12-27T07:37:02Z</cp:lastPrinted>
  <dcterms:created xsi:type="dcterms:W3CDTF">2015-02-26T09:46:52Z</dcterms:created>
  <dcterms:modified xsi:type="dcterms:W3CDTF">2020-10-21T07:56:28Z</dcterms:modified>
</cp:coreProperties>
</file>