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DIVISION SUIVI EVALUATION\Projet Tiers-Sud\"/>
    </mc:Choice>
  </mc:AlternateContent>
  <bookViews>
    <workbookView xWindow="0" yWindow="0" windowWidth="20490" windowHeight="7755" tabRatio="547"/>
  </bookViews>
  <sheets>
    <sheet name="Feuil1 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62" i="2" l="1"/>
  <c r="S25" i="2" l="1"/>
  <c r="S69" i="2" l="1"/>
  <c r="S67" i="2"/>
  <c r="S66" i="2"/>
  <c r="S65" i="2"/>
  <c r="S64" i="2"/>
  <c r="S76" i="2" l="1"/>
  <c r="S77" i="2" s="1"/>
</calcChain>
</file>

<file path=xl/sharedStrings.xml><?xml version="1.0" encoding="utf-8"?>
<sst xmlns="http://schemas.openxmlformats.org/spreadsheetml/2006/main" count="189" uniqueCount="167">
  <si>
    <t>Activités</t>
  </si>
  <si>
    <t>coût de l'Activité</t>
  </si>
  <si>
    <t>PERIODE</t>
  </si>
  <si>
    <t>J</t>
  </si>
  <si>
    <t>A</t>
  </si>
  <si>
    <t>S</t>
  </si>
  <si>
    <t>O</t>
  </si>
  <si>
    <t>N</t>
  </si>
  <si>
    <t>D</t>
  </si>
  <si>
    <t>Résultat. 2.1 : Disponibilité des fonds d’appuis aux initiatives économiques pour le Riz/ Imputation  A 211</t>
  </si>
  <si>
    <t>Total</t>
  </si>
  <si>
    <t>R. 2.2 : Appuis techniques et organisationnels adaptés et innovant aux producteurs et aux autres acteurs de la filière Riz.</t>
  </si>
  <si>
    <t>Act. 2.2.1 : Diagnostics socio-institutionnels des organisations professionnelles/ A 221</t>
  </si>
  <si>
    <t xml:space="preserve"> TOTAL </t>
  </si>
  <si>
    <t xml:space="preserve"> Act. 2.2.2 : Appuis technique aux groupements d’acteurs de la filière Riz/ Imputation 212 </t>
  </si>
  <si>
    <t xml:space="preserve"> le plan de renforcement de capacités issues du résultat diagnostic est administré </t>
  </si>
  <si>
    <t xml:space="preserve"> Appui au dispositif opérationnel: Imputation/R 1.7 </t>
  </si>
  <si>
    <t xml:space="preserve"> Total  </t>
  </si>
  <si>
    <t xml:space="preserve">  TOTAL Général </t>
  </si>
  <si>
    <t>Au moins 04 mission suivi parcelles avec la DRDR/COPI/FEPROBA /DISEMsont réalisées</t>
  </si>
  <si>
    <t xml:space="preserve"> 750 litres/mois    </t>
  </si>
  <si>
    <t xml:space="preserve"> Former les producteurs sur les BPA </t>
  </si>
  <si>
    <t>Sensibilisation &amp; information sur les changements climatique pour les OP</t>
  </si>
  <si>
    <t xml:space="preserve">Le plan d'accompagnement issu du diagnostic sera mise en œuvre </t>
  </si>
  <si>
    <t>F</t>
  </si>
  <si>
    <t>M</t>
  </si>
  <si>
    <t xml:space="preserve">30 relais agricole (Vélingara et Kédougou) sont recrutés pour 7 mois  </t>
  </si>
  <si>
    <t>Résultats attendus fin 2020:les producteurs ont été appuyés sur l’ensemble des maillons de la Chaine de Valeur Riz</t>
  </si>
  <si>
    <t xml:space="preserve"> Prise en charge mission suivi campagne agricole DT et fonctionnement de la DT</t>
  </si>
  <si>
    <t xml:space="preserve">Recrutement Conseillers Agricoles   </t>
  </si>
  <si>
    <t xml:space="preserve">Recrutement Relais  </t>
  </si>
  <si>
    <t>Diagnostic Institutionnel et Participatif des organisations de producteurs des vallées et perimetre aménagé</t>
  </si>
  <si>
    <t>Formation des Conseillers Agricoles en techniques d’animation et de communication en milieu rural ; en alphabetisation fonctionnel; l'utilisation et la gestion des pesticides (gestion des emballages vides, manipulation des produits chimique &amp; mesure de toxico vigilance)</t>
  </si>
  <si>
    <t>Prise en charge chef d'antenne Kédougou</t>
  </si>
  <si>
    <t>Prise en charge Conseiller agricole de la région de kédougou</t>
  </si>
  <si>
    <t>01 Ingénieur agronome est recruté</t>
  </si>
  <si>
    <t>02 Conseillers agricole pour la région de kédougou sont recrutés</t>
  </si>
  <si>
    <t xml:space="preserve"> 03 conseillers agricoles (Vélingara et Tamba counda, u) sont recrutés pour 7 mois  </t>
  </si>
  <si>
    <t>Fonctionnement antenne kédougou (carburant, entretien motos)</t>
  </si>
  <si>
    <t>xxxxxxxxx</t>
  </si>
  <si>
    <t xml:space="preserve">Formation des responsables des OP en vie associative et gestion organisationnelle ; gestion administratives et financières ;  planification operationnelle ; </t>
  </si>
  <si>
    <t xml:space="preserve"> Au moins 100 producteurs formés et suivi par la DRDR (DISEM) </t>
  </si>
  <si>
    <t>Taches</t>
  </si>
  <si>
    <t>Responsable</t>
  </si>
  <si>
    <t>Acteurs à impliquer</t>
  </si>
  <si>
    <t>Resultats attendus</t>
  </si>
  <si>
    <t>SOP</t>
  </si>
  <si>
    <t>DAC</t>
  </si>
  <si>
    <t>Div SE; RAF UGP</t>
  </si>
  <si>
    <t xml:space="preserve">Les acteurs sont informés et sensibilisés  sur les modeles de financement </t>
  </si>
  <si>
    <t xml:space="preserve"> Les responsables des OP sont formés </t>
  </si>
  <si>
    <t xml:space="preserve">Les requêtes de financement sont analyées et traitées </t>
  </si>
  <si>
    <t>Des comités de selections des sous-projets sont organisés</t>
  </si>
  <si>
    <t xml:space="preserve">Les OP sont informés et sensibilisés sur les questions de changement climatique  </t>
  </si>
  <si>
    <t>Les producteurs sont formés en BPA</t>
  </si>
  <si>
    <t>L'antenne de Kédougou est prise en charge</t>
  </si>
  <si>
    <t>Les conseil Agricoles de la région de Kédougou sont prise en charge</t>
  </si>
  <si>
    <t>L'antenne de Kédougou est dotée en fonctionnement</t>
  </si>
  <si>
    <t>Carburant de missions suivi agronomique disponible</t>
  </si>
  <si>
    <t>Les intrants de multiplication de semence de riz sont mise en place</t>
  </si>
  <si>
    <t>Les producteurs sont formés en multiplication de semences et suivi</t>
  </si>
  <si>
    <t>Les missions suivi campagne agricole DT et fonctionnement de la DT sot prise en charge</t>
  </si>
  <si>
    <t xml:space="preserve">Elaborer un TDR, organiser un atelier de formation  </t>
  </si>
  <si>
    <t>Information et sensibilisation des acteurs sur le modèle de financement des sous projets productifs</t>
  </si>
  <si>
    <t>Financement des sous- projets approuvés</t>
  </si>
  <si>
    <t xml:space="preserve">Appui à la mise en place d'outils de géo référencement des parcelles de riz </t>
  </si>
  <si>
    <t xml:space="preserve"> Mise en place des intrants et multiplication de semences de riz  </t>
  </si>
  <si>
    <t xml:space="preserve">Les Conseillers Agricoles sont formés en techniques d’animation et de communication en milieu rural ; en alphabetisation fonctionnel; l'utilisation et la gestion des pesticides </t>
  </si>
  <si>
    <t xml:space="preserve">Analyse et traitement des requêtes de financements </t>
  </si>
  <si>
    <t>Organisation de comités de selections des sous-projets</t>
  </si>
  <si>
    <t>Des document de DIP des organisations de producteurs des vallées et périmètre aménagé seront disponible</t>
  </si>
  <si>
    <t xml:space="preserve"> Formation des femmes sur les Techniques d'étuvage du riz et équipement</t>
  </si>
  <si>
    <t>Les femmes sont formées sur les techniques d'étuvage du riz et dotées d'équipements</t>
  </si>
  <si>
    <t xml:space="preserve">Elaborer un TDR </t>
  </si>
  <si>
    <t>Organiser des ateliers d'information et de sensibilation</t>
  </si>
  <si>
    <t>Recueillir les expressions de besoins</t>
  </si>
  <si>
    <t>Monter les dossiers à presenter au comites</t>
  </si>
  <si>
    <t>Soumettre les dossiers au comite</t>
  </si>
  <si>
    <t>Proposer les sous-projets rentable</t>
  </si>
  <si>
    <t>Etablire les conventions de financement</t>
  </si>
  <si>
    <t>Effectuer les paiement</t>
  </si>
  <si>
    <t>Les sous-projets approvés sont financés</t>
  </si>
  <si>
    <t>Designer les membres du comite</t>
  </si>
  <si>
    <t>organiser les rencontres de comites</t>
  </si>
  <si>
    <t>Selectionner les projets rentable</t>
  </si>
  <si>
    <t>Indicateurs et Source de verification</t>
  </si>
  <si>
    <t>Au moins 02 rencontres seront organisées avec les acteurs- TDR &amp; Rapport d'activites</t>
  </si>
  <si>
    <t>Au moins 05 plan d'affaires ont été élaboré- Plan d'affaires</t>
  </si>
  <si>
    <t>Au moins 04 comites seront organisées avec les acteurs- PV du comite de selection</t>
  </si>
  <si>
    <t>les 05 plans d'affaires élaborés ont été financé-Convention de financement</t>
  </si>
  <si>
    <t>Elaborer un TDR</t>
  </si>
  <si>
    <t>Elaborer le document de formation</t>
  </si>
  <si>
    <t>Organiser la formation</t>
  </si>
  <si>
    <t>Au moins 4000 producteurs sont sensibilises sur les CC-Rapport &amp; liste de presence</t>
  </si>
  <si>
    <t xml:space="preserve"> Au moins 3000 producteurs au niveau des vallées sont formés sur les BPA -Rapport de formation &amp; liste de presence</t>
  </si>
  <si>
    <t xml:space="preserve"> Au moins 04 rencontres sont organisees sur la mise en œuvre du model-PV des rencontres</t>
  </si>
  <si>
    <t xml:space="preserve"> Aux 50 femmes productrices d'au moins 5 groupements de vallees sont formées sur les techniques d'étuvage du riz - Rapport de formation</t>
  </si>
  <si>
    <t>Definir la quantité à mettre en place</t>
  </si>
  <si>
    <t>Identifier les multiplicateurs de semences</t>
  </si>
  <si>
    <t>Mettre en place les intrants</t>
  </si>
  <si>
    <t>Multiplier les semences de riz</t>
  </si>
  <si>
    <t>Les missions de suivi sont planifiees et realise</t>
  </si>
  <si>
    <t>DSE; Expert Agroeconomiste;  RSEC</t>
  </si>
  <si>
    <t xml:space="preserve">Organiser un atelier de formation  </t>
  </si>
  <si>
    <t>40 litres d'essence/mois/CA nécessaire pour la mise en œuvre et le suivi des activités</t>
  </si>
  <si>
    <t>Au moins 10 OP seront formes-TDR&amp; Rapport de formation</t>
  </si>
  <si>
    <t xml:space="preserve"> 06 missions/ composé de l'équipe technique de la SODAGRI &amp; LES EXPERTS PTS</t>
  </si>
  <si>
    <t>DES-SOP-Expert Agroeconomiste; RSEC</t>
  </si>
  <si>
    <t>SOP; Expert Agroeconomiste;  RSEC</t>
  </si>
  <si>
    <t>Elaborer des questionnaires</t>
  </si>
  <si>
    <t>Organiser des ateliers</t>
  </si>
  <si>
    <t>La visibilite des realisations dans la ZIP est assuree</t>
  </si>
  <si>
    <t>Elaborer les TDR</t>
  </si>
  <si>
    <t>Definir les thèmes d'emission</t>
  </si>
  <si>
    <t>Realiser les emission</t>
  </si>
  <si>
    <t>Faire des reportage TV</t>
  </si>
  <si>
    <t>Information, Sensibilisation &amp; Communication sur les activites de la filière Riz du projets</t>
  </si>
  <si>
    <t>Au moins 10 emissions /mois &amp; 5 reportage TV seront organisees-Rapport d'emission &amp; support de communication</t>
  </si>
  <si>
    <t>Acquerir des intrants demandés</t>
  </si>
  <si>
    <t xml:space="preserve">Les CA &amp; les relais sont capables d'utiliser les outils de géo référencement des parcelles de riz </t>
  </si>
  <si>
    <t xml:space="preserve"> au moins 50ha emblavé pour la multiplication des semences bases  sous la conduite du COPI et de la FEPROBA </t>
  </si>
  <si>
    <t xml:space="preserve"> Former les producteurs multiplicateurs de semences</t>
  </si>
  <si>
    <t>Chef d'antenne ZIP</t>
  </si>
  <si>
    <t>Relancer le model de financement integre</t>
  </si>
  <si>
    <t>Appuyer la mise en place du CEMA</t>
  </si>
  <si>
    <t>Organiser une rencontre de partage sur les prositions avec la FEPROBA</t>
  </si>
  <si>
    <t>Adopter et valider une option de mise en œuvre du CEMA avec les acteurs</t>
  </si>
  <si>
    <t xml:space="preserve">Rencontrer la SYNGENTA </t>
  </si>
  <si>
    <t>Realiser un BP</t>
  </si>
  <si>
    <t>Presentation du projet au niveau des acteurs</t>
  </si>
  <si>
    <t>Identifier les conducteurs</t>
  </si>
  <si>
    <t>Elaborer le TDR de formation</t>
  </si>
  <si>
    <t xml:space="preserve">Organiser un atelier de formation </t>
  </si>
  <si>
    <t>Formation d'une masse critique de conducteurs sur la conduite, maintenance &amp; entretien des engins</t>
  </si>
  <si>
    <t>S/EM</t>
  </si>
  <si>
    <t>DSE;</t>
  </si>
  <si>
    <t xml:space="preserve">Elaborer un TDR, </t>
  </si>
  <si>
    <t xml:space="preserve">organiser un atelier de formation  </t>
  </si>
  <si>
    <t>Charge de Com.</t>
  </si>
  <si>
    <t>Elaborer des TDR</t>
  </si>
  <si>
    <t xml:space="preserve">Organiser des ateliers  d'information et de sensibilisation    </t>
  </si>
  <si>
    <t>DSE; Expert Agroeconomiste; Expert-Environnementaliste</t>
  </si>
  <si>
    <t>Organiser un atelier d'information la relance  sur le model de financement integre</t>
  </si>
  <si>
    <t>Valide &amp; adopte le model</t>
  </si>
  <si>
    <t>Le model de financement est valide et adopte par les acteurs</t>
  </si>
  <si>
    <t>Organiser un atelier de formation  sur les Techniques d'étuvage du riz et équiper les femmes de ces technologies</t>
  </si>
  <si>
    <t>Doter les femmes formes d'equipement</t>
  </si>
  <si>
    <t>Organiser la Visite au niveau de la VFS</t>
  </si>
  <si>
    <t>DSE; DAME; Expert Agroeconomiste;  RSEC</t>
  </si>
  <si>
    <t>Le document de mise en œuvre du CEMA est disponible</t>
  </si>
  <si>
    <t>Au moins 1 document de mise en œuvre est disponible</t>
  </si>
  <si>
    <t>L'utilisation du materiel est optimise et ameliore considerablement</t>
  </si>
  <si>
    <t>Au moins 100 conducteurs sont formes-TDR, Rapport de formation &amp; liste de presence</t>
  </si>
  <si>
    <t>DSE; DAME; Expert Agroeconomiste</t>
  </si>
  <si>
    <t>Elaborer les TDR de missions</t>
  </si>
  <si>
    <t>Organiser les missions</t>
  </si>
  <si>
    <t>DAC&amp;DSE;</t>
  </si>
  <si>
    <t>Acquerir les factures pro-format</t>
  </si>
  <si>
    <t>Choisir le fournisseur</t>
  </si>
  <si>
    <t>Passer la commande</t>
  </si>
  <si>
    <t>Former les CA &amp; les Relais sur l'untilisation des GPS</t>
  </si>
  <si>
    <t xml:space="preserve"> au moins 07 GPS acquis &amp; 35 techniciens formes- TDR de formation, liste de presence &amp; rapport de formation</t>
  </si>
  <si>
    <t>DSE; RAF UGP</t>
  </si>
  <si>
    <t>Expert Agroeconomiste, RSEC</t>
  </si>
  <si>
    <r>
      <t>Gasoil</t>
    </r>
    <r>
      <rPr>
        <sz val="12"/>
        <color rgb="FF000000"/>
        <rFont val="Times New Roman"/>
        <family val="1"/>
      </rPr>
      <t xml:space="preserve"> Missions de suivi Agronomique</t>
    </r>
  </si>
  <si>
    <t>Les Conseils Agricoles sont recrutés</t>
  </si>
  <si>
    <t>Les relais sont recrutés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</si>
</sst>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sz val="12"/>
      <color theme="1" tint="4.9989318521683403E-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sz val="1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sz val="14"/>
      <color theme="1"/>
      <name val="Times New Roman"/>
      <family val="1"/>
    </font>
    <font>
      <sz val="16"/>
      <color rgb="FF000000"/>
      <name val="Times New Roman"/>
      <family val="1"/>
    </font>
    <font>
      <sz val="16"/>
      <color rgb="FFFF0000"/>
      <name val="Times New Roman"/>
      <family val="1"/>
    </font>
    <font>
      <sz val="16"/>
      <color theme="1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164" fontId="8" fillId="0" borderId="2" xfId="1" applyNumberFormat="1" applyFont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/>
    </xf>
    <xf numFmtId="164" fontId="2" fillId="0" borderId="2" xfId="1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3" fontId="12" fillId="3" borderId="2" xfId="0" applyNumberFormat="1" applyFont="1" applyFill="1" applyBorder="1" applyAlignment="1">
      <alignment horizontal="righ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43" fontId="12" fillId="0" borderId="2" xfId="1" applyFont="1" applyBorder="1" applyAlignment="1">
      <alignment horizontal="right" vertical="center" wrapText="1"/>
    </xf>
    <xf numFmtId="0" fontId="15" fillId="0" borderId="2" xfId="0" applyFont="1" applyBorder="1" applyAlignment="1">
      <alignment vertical="center" wrapText="1"/>
    </xf>
    <xf numFmtId="3" fontId="15" fillId="3" borderId="2" xfId="0" applyNumberFormat="1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3" fontId="15" fillId="0" borderId="2" xfId="0" applyNumberFormat="1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16" fillId="3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164" fontId="15" fillId="3" borderId="2" xfId="1" applyNumberFormat="1" applyFont="1" applyFill="1" applyBorder="1" applyAlignment="1">
      <alignment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0" fontId="17" fillId="3" borderId="2" xfId="0" applyFont="1" applyFill="1" applyBorder="1"/>
    <xf numFmtId="0" fontId="5" fillId="0" borderId="2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10" fillId="0" borderId="2" xfId="0" applyFont="1" applyFill="1" applyBorder="1"/>
    <xf numFmtId="0" fontId="14" fillId="0" borderId="2" xfId="0" applyFont="1" applyFill="1" applyBorder="1"/>
    <xf numFmtId="0" fontId="18" fillId="0" borderId="2" xfId="0" applyFont="1" applyBorder="1" applyAlignment="1">
      <alignment vertical="center" wrapText="1"/>
    </xf>
    <xf numFmtId="0" fontId="11" fillId="5" borderId="2" xfId="0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right" vertical="center" wrapText="1"/>
    </xf>
    <xf numFmtId="164" fontId="9" fillId="5" borderId="2" xfId="1" applyNumberFormat="1" applyFont="1" applyFill="1" applyBorder="1" applyAlignment="1">
      <alignment horizontal="right" vertical="center" wrapText="1"/>
    </xf>
    <xf numFmtId="164" fontId="9" fillId="5" borderId="2" xfId="1" applyNumberFormat="1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164" fontId="8" fillId="0" borderId="3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8" fillId="0" borderId="2" xfId="1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4" fontId="2" fillId="0" borderId="7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tabSelected="1" topLeftCell="C1" zoomScaleNormal="100" workbookViewId="0">
      <pane ySplit="2" topLeftCell="A3" activePane="bottomLeft" state="frozen"/>
      <selection pane="bottomLeft" activeCell="O37" sqref="O37"/>
    </sheetView>
  </sheetViews>
  <sheetFormatPr baseColWidth="10" defaultColWidth="11.42578125" defaultRowHeight="15.75" x14ac:dyDescent="0.25"/>
  <cols>
    <col min="1" max="1" width="61.42578125" style="1" customWidth="1"/>
    <col min="2" max="2" width="47.7109375" style="1" customWidth="1"/>
    <col min="3" max="3" width="16.28515625" style="1" customWidth="1"/>
    <col min="4" max="4" width="25.42578125" style="1" customWidth="1"/>
    <col min="5" max="6" width="34.85546875" style="1" customWidth="1"/>
    <col min="7" max="7" width="2.42578125" style="1" customWidth="1"/>
    <col min="8" max="8" width="3" style="1" customWidth="1"/>
    <col min="9" max="9" width="3.5703125" style="1" customWidth="1"/>
    <col min="10" max="10" width="3.42578125" style="1" customWidth="1"/>
    <col min="11" max="11" width="3.28515625" style="1" customWidth="1"/>
    <col min="12" max="12" width="3.140625" style="1" customWidth="1"/>
    <col min="13" max="13" width="2.28515625" style="1" customWidth="1"/>
    <col min="14" max="15" width="2.5703125" style="1" customWidth="1"/>
    <col min="16" max="17" width="2.42578125" style="1" customWidth="1"/>
    <col min="18" max="18" width="2.7109375" style="1" customWidth="1"/>
    <col min="19" max="19" width="16.85546875" style="1" customWidth="1"/>
    <col min="20" max="16384" width="11.42578125" style="1"/>
  </cols>
  <sheetData>
    <row r="1" spans="1:19" ht="17.25" customHeight="1" x14ac:dyDescent="0.25">
      <c r="A1" s="105" t="s">
        <v>0</v>
      </c>
      <c r="B1" s="103" t="s">
        <v>42</v>
      </c>
      <c r="C1" s="103" t="s">
        <v>43</v>
      </c>
      <c r="D1" s="103" t="s">
        <v>44</v>
      </c>
      <c r="E1" s="103" t="s">
        <v>45</v>
      </c>
      <c r="F1" s="105" t="s">
        <v>85</v>
      </c>
      <c r="G1" s="111" t="s">
        <v>2</v>
      </c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3"/>
      <c r="S1" s="105" t="s">
        <v>1</v>
      </c>
    </row>
    <row r="2" spans="1:19" ht="18.75" customHeight="1" x14ac:dyDescent="0.25">
      <c r="A2" s="105"/>
      <c r="B2" s="104"/>
      <c r="C2" s="104"/>
      <c r="D2" s="104"/>
      <c r="E2" s="104"/>
      <c r="F2" s="105"/>
      <c r="G2" s="47" t="s">
        <v>3</v>
      </c>
      <c r="H2" s="47" t="s">
        <v>24</v>
      </c>
      <c r="I2" s="47" t="s">
        <v>25</v>
      </c>
      <c r="J2" s="47" t="s">
        <v>4</v>
      </c>
      <c r="K2" s="47" t="s">
        <v>25</v>
      </c>
      <c r="L2" s="47" t="s">
        <v>3</v>
      </c>
      <c r="M2" s="47" t="s">
        <v>3</v>
      </c>
      <c r="N2" s="47" t="s">
        <v>4</v>
      </c>
      <c r="O2" s="47" t="s">
        <v>5</v>
      </c>
      <c r="P2" s="47" t="s">
        <v>6</v>
      </c>
      <c r="Q2" s="47" t="s">
        <v>7</v>
      </c>
      <c r="R2" s="47" t="s">
        <v>8</v>
      </c>
      <c r="S2" s="105"/>
    </row>
    <row r="3" spans="1:19" ht="25.5" customHeight="1" x14ac:dyDescent="0.25">
      <c r="A3" s="114" t="s">
        <v>27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6"/>
    </row>
    <row r="4" spans="1:19" ht="20.25" customHeight="1" x14ac:dyDescent="0.25">
      <c r="A4" s="117" t="s">
        <v>9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9"/>
    </row>
    <row r="5" spans="1:19" ht="24.75" customHeight="1" x14ac:dyDescent="0.25">
      <c r="A5" s="68" t="s">
        <v>63</v>
      </c>
      <c r="B5" s="2" t="s">
        <v>73</v>
      </c>
      <c r="C5" s="120" t="s">
        <v>135</v>
      </c>
      <c r="D5" s="123" t="s">
        <v>108</v>
      </c>
      <c r="E5" s="97" t="s">
        <v>49</v>
      </c>
      <c r="F5" s="60" t="s">
        <v>86</v>
      </c>
      <c r="G5" s="22"/>
      <c r="H5" s="22"/>
      <c r="I5" s="22"/>
      <c r="J5" s="23"/>
      <c r="K5" s="23"/>
      <c r="L5" s="24"/>
      <c r="M5" s="24"/>
      <c r="N5" s="24"/>
      <c r="O5" s="24"/>
      <c r="P5" s="25"/>
      <c r="Q5" s="25"/>
      <c r="R5" s="25"/>
      <c r="S5" s="26" t="s">
        <v>39</v>
      </c>
    </row>
    <row r="6" spans="1:19" ht="21" customHeight="1" x14ac:dyDescent="0.25">
      <c r="A6" s="70"/>
      <c r="B6" s="2" t="s">
        <v>74</v>
      </c>
      <c r="C6" s="121"/>
      <c r="D6" s="123"/>
      <c r="E6" s="99"/>
      <c r="F6" s="62"/>
      <c r="G6" s="22"/>
      <c r="H6" s="22"/>
      <c r="I6" s="22"/>
      <c r="J6" s="23"/>
      <c r="K6" s="23"/>
      <c r="L6" s="24"/>
      <c r="M6" s="24"/>
      <c r="N6" s="24"/>
      <c r="O6" s="24"/>
      <c r="P6" s="25"/>
      <c r="Q6" s="25"/>
      <c r="R6" s="25"/>
      <c r="S6" s="26"/>
    </row>
    <row r="7" spans="1:19" ht="20.25" customHeight="1" x14ac:dyDescent="0.25">
      <c r="A7" s="94" t="s">
        <v>68</v>
      </c>
      <c r="B7" s="3" t="s">
        <v>75</v>
      </c>
      <c r="C7" s="121"/>
      <c r="D7" s="123"/>
      <c r="E7" s="57" t="s">
        <v>51</v>
      </c>
      <c r="F7" s="57" t="s">
        <v>87</v>
      </c>
      <c r="G7" s="22"/>
      <c r="H7" s="22"/>
      <c r="I7" s="22"/>
      <c r="J7" s="23"/>
      <c r="K7" s="23"/>
      <c r="L7" s="24"/>
      <c r="M7" s="24"/>
      <c r="N7" s="24"/>
      <c r="O7" s="24"/>
      <c r="P7" s="25"/>
      <c r="Q7" s="25"/>
      <c r="R7" s="25"/>
      <c r="S7" s="26" t="s">
        <v>39</v>
      </c>
    </row>
    <row r="8" spans="1:19" ht="24.75" customHeight="1" x14ac:dyDescent="0.25">
      <c r="A8" s="95"/>
      <c r="B8" s="3" t="s">
        <v>76</v>
      </c>
      <c r="C8" s="121"/>
      <c r="D8" s="123"/>
      <c r="E8" s="58"/>
      <c r="F8" s="58"/>
      <c r="G8" s="22"/>
      <c r="H8" s="22"/>
      <c r="I8" s="22"/>
      <c r="J8" s="23"/>
      <c r="K8" s="23"/>
      <c r="L8" s="24"/>
      <c r="M8" s="24"/>
      <c r="N8" s="24"/>
      <c r="O8" s="24"/>
      <c r="P8" s="25"/>
      <c r="Q8" s="25"/>
      <c r="R8" s="25"/>
      <c r="S8" s="26"/>
    </row>
    <row r="9" spans="1:19" ht="18.75" customHeight="1" x14ac:dyDescent="0.25">
      <c r="A9" s="95"/>
      <c r="B9" s="3" t="s">
        <v>77</v>
      </c>
      <c r="C9" s="121"/>
      <c r="D9" s="123"/>
      <c r="E9" s="58"/>
      <c r="F9" s="58"/>
      <c r="G9" s="22"/>
      <c r="H9" s="22"/>
      <c r="I9" s="22"/>
      <c r="J9" s="23"/>
      <c r="K9" s="23"/>
      <c r="L9" s="24"/>
      <c r="M9" s="24"/>
      <c r="N9" s="24"/>
      <c r="O9" s="24"/>
      <c r="P9" s="25"/>
      <c r="Q9" s="25"/>
      <c r="R9" s="25"/>
      <c r="S9" s="26"/>
    </row>
    <row r="10" spans="1:19" ht="22.5" customHeight="1" x14ac:dyDescent="0.25">
      <c r="A10" s="96"/>
      <c r="B10" s="3" t="s">
        <v>78</v>
      </c>
      <c r="C10" s="121"/>
      <c r="D10" s="123"/>
      <c r="E10" s="59"/>
      <c r="F10" s="59"/>
      <c r="G10" s="22"/>
      <c r="H10" s="22"/>
      <c r="I10" s="22"/>
      <c r="J10" s="23"/>
      <c r="K10" s="23"/>
      <c r="L10" s="24"/>
      <c r="M10" s="24"/>
      <c r="N10" s="24"/>
      <c r="O10" s="24"/>
      <c r="P10" s="25"/>
      <c r="Q10" s="25"/>
      <c r="R10" s="25"/>
      <c r="S10" s="26"/>
    </row>
    <row r="11" spans="1:19" ht="20.25" customHeight="1" x14ac:dyDescent="0.25">
      <c r="A11" s="68" t="s">
        <v>69</v>
      </c>
      <c r="B11" s="2" t="s">
        <v>82</v>
      </c>
      <c r="C11" s="121"/>
      <c r="D11" s="123"/>
      <c r="E11" s="57" t="s">
        <v>52</v>
      </c>
      <c r="F11" s="60" t="s">
        <v>88</v>
      </c>
      <c r="G11" s="23"/>
      <c r="H11" s="22"/>
      <c r="I11" s="22"/>
      <c r="J11" s="22"/>
      <c r="K11" s="23"/>
      <c r="L11" s="24"/>
      <c r="M11" s="24"/>
      <c r="N11" s="24"/>
      <c r="O11" s="24"/>
      <c r="P11" s="25"/>
      <c r="Q11" s="25"/>
      <c r="R11" s="25"/>
      <c r="S11" s="23" t="s">
        <v>39</v>
      </c>
    </row>
    <row r="12" spans="1:19" ht="21" customHeight="1" x14ac:dyDescent="0.25">
      <c r="A12" s="69"/>
      <c r="B12" s="2" t="s">
        <v>83</v>
      </c>
      <c r="C12" s="121"/>
      <c r="D12" s="123"/>
      <c r="E12" s="58"/>
      <c r="F12" s="61"/>
      <c r="G12" s="23"/>
      <c r="H12" s="22"/>
      <c r="I12" s="22"/>
      <c r="J12" s="22"/>
      <c r="K12" s="23"/>
      <c r="L12" s="24"/>
      <c r="M12" s="24"/>
      <c r="N12" s="24"/>
      <c r="O12" s="24"/>
      <c r="P12" s="25"/>
      <c r="Q12" s="25"/>
      <c r="R12" s="25"/>
      <c r="S12" s="23"/>
    </row>
    <row r="13" spans="1:19" ht="20.25" customHeight="1" x14ac:dyDescent="0.25">
      <c r="A13" s="70"/>
      <c r="B13" s="2" t="s">
        <v>84</v>
      </c>
      <c r="C13" s="121"/>
      <c r="D13" s="123"/>
      <c r="E13" s="59"/>
      <c r="F13" s="62"/>
      <c r="G13" s="23"/>
      <c r="H13" s="22"/>
      <c r="I13" s="22"/>
      <c r="J13" s="22"/>
      <c r="K13" s="23"/>
      <c r="L13" s="24"/>
      <c r="M13" s="24"/>
      <c r="N13" s="24"/>
      <c r="O13" s="24"/>
      <c r="P13" s="25"/>
      <c r="Q13" s="25"/>
      <c r="R13" s="25"/>
      <c r="S13" s="23"/>
    </row>
    <row r="14" spans="1:19" ht="16.5" customHeight="1" x14ac:dyDescent="0.25">
      <c r="A14" s="109" t="s">
        <v>64</v>
      </c>
      <c r="B14" s="3" t="s">
        <v>79</v>
      </c>
      <c r="C14" s="121"/>
      <c r="D14" s="123"/>
      <c r="E14" s="52" t="s">
        <v>81</v>
      </c>
      <c r="F14" s="52" t="s">
        <v>89</v>
      </c>
      <c r="G14" s="23"/>
      <c r="H14" s="22"/>
      <c r="I14" s="22"/>
      <c r="J14" s="22"/>
      <c r="K14" s="23"/>
      <c r="L14" s="24"/>
      <c r="M14" s="24"/>
      <c r="N14" s="24"/>
      <c r="O14" s="24"/>
      <c r="P14" s="25"/>
      <c r="Q14" s="25"/>
      <c r="R14" s="25"/>
      <c r="S14" s="23" t="s">
        <v>39</v>
      </c>
    </row>
    <row r="15" spans="1:19" ht="19.5" customHeight="1" x14ac:dyDescent="0.25">
      <c r="A15" s="110"/>
      <c r="B15" s="3" t="s">
        <v>80</v>
      </c>
      <c r="C15" s="122"/>
      <c r="D15" s="123"/>
      <c r="E15" s="52"/>
      <c r="F15" s="52"/>
      <c r="G15" s="23"/>
      <c r="H15" s="22"/>
      <c r="I15" s="22"/>
      <c r="J15" s="22"/>
      <c r="K15" s="23"/>
      <c r="L15" s="24"/>
      <c r="M15" s="24"/>
      <c r="N15" s="24"/>
      <c r="O15" s="24"/>
      <c r="P15" s="25"/>
      <c r="Q15" s="25"/>
      <c r="R15" s="25"/>
      <c r="S15" s="23"/>
    </row>
    <row r="16" spans="1:19" ht="19.5" customHeight="1" x14ac:dyDescent="0.25">
      <c r="A16" s="125" t="s">
        <v>10</v>
      </c>
      <c r="B16" s="126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7"/>
      <c r="S16" s="48" t="s">
        <v>39</v>
      </c>
    </row>
    <row r="17" spans="1:19" ht="17.25" customHeight="1" x14ac:dyDescent="0.25">
      <c r="A17" s="128" t="s">
        <v>11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30"/>
    </row>
    <row r="18" spans="1:19" ht="17.25" customHeight="1" x14ac:dyDescent="0.25">
      <c r="A18" s="131" t="s">
        <v>12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3"/>
    </row>
    <row r="19" spans="1:19" ht="24.75" customHeight="1" x14ac:dyDescent="0.25">
      <c r="A19" s="94" t="s">
        <v>31</v>
      </c>
      <c r="B19" s="9" t="s">
        <v>73</v>
      </c>
      <c r="C19" s="57" t="s">
        <v>46</v>
      </c>
      <c r="D19" s="57" t="s">
        <v>102</v>
      </c>
      <c r="E19" s="57" t="s">
        <v>70</v>
      </c>
      <c r="F19" s="57" t="s">
        <v>23</v>
      </c>
      <c r="G19" s="5"/>
      <c r="H19" s="6"/>
      <c r="I19" s="6"/>
      <c r="J19" s="6"/>
      <c r="K19" s="5"/>
      <c r="L19" s="7"/>
      <c r="M19" s="7"/>
      <c r="N19" s="7"/>
      <c r="O19" s="7"/>
      <c r="P19" s="7"/>
      <c r="Q19" s="8"/>
      <c r="R19" s="8"/>
      <c r="S19" s="63">
        <v>10000000</v>
      </c>
    </row>
    <row r="20" spans="1:19" ht="16.5" customHeight="1" x14ac:dyDescent="0.25">
      <c r="A20" s="95"/>
      <c r="B20" s="9" t="s">
        <v>109</v>
      </c>
      <c r="C20" s="58"/>
      <c r="D20" s="58"/>
      <c r="E20" s="58"/>
      <c r="F20" s="58"/>
      <c r="G20" s="5"/>
      <c r="H20" s="6"/>
      <c r="I20" s="6"/>
      <c r="J20" s="6"/>
      <c r="K20" s="5"/>
      <c r="L20" s="7"/>
      <c r="M20" s="7"/>
      <c r="N20" s="7"/>
      <c r="O20" s="7"/>
      <c r="P20" s="7"/>
      <c r="Q20" s="8"/>
      <c r="R20" s="8"/>
      <c r="S20" s="64"/>
    </row>
    <row r="21" spans="1:19" ht="17.25" customHeight="1" x14ac:dyDescent="0.25">
      <c r="A21" s="96"/>
      <c r="B21" s="9" t="s">
        <v>110</v>
      </c>
      <c r="C21" s="58"/>
      <c r="D21" s="58"/>
      <c r="E21" s="59"/>
      <c r="F21" s="59"/>
      <c r="G21" s="5"/>
      <c r="H21" s="6"/>
      <c r="I21" s="6"/>
      <c r="J21" s="6"/>
      <c r="K21" s="5"/>
      <c r="L21" s="7"/>
      <c r="M21" s="7"/>
      <c r="N21" s="7"/>
      <c r="O21" s="7"/>
      <c r="P21" s="7"/>
      <c r="Q21" s="8"/>
      <c r="R21" s="8"/>
      <c r="S21" s="64"/>
    </row>
    <row r="22" spans="1:19" ht="18" customHeight="1" x14ac:dyDescent="0.25">
      <c r="A22" s="94" t="s">
        <v>40</v>
      </c>
      <c r="B22" s="2" t="s">
        <v>90</v>
      </c>
      <c r="C22" s="58"/>
      <c r="D22" s="58"/>
      <c r="E22" s="52" t="s">
        <v>50</v>
      </c>
      <c r="F22" s="106" t="s">
        <v>105</v>
      </c>
      <c r="G22" s="5"/>
      <c r="H22" s="6"/>
      <c r="I22" s="6"/>
      <c r="J22" s="6"/>
      <c r="K22" s="5"/>
      <c r="L22" s="7"/>
      <c r="M22" s="7"/>
      <c r="N22" s="7"/>
      <c r="O22" s="7"/>
      <c r="P22" s="7"/>
      <c r="Q22" s="8"/>
      <c r="R22" s="8"/>
      <c r="S22" s="64"/>
    </row>
    <row r="23" spans="1:19" ht="21.75" customHeight="1" x14ac:dyDescent="0.25">
      <c r="A23" s="95"/>
      <c r="B23" s="2" t="s">
        <v>91</v>
      </c>
      <c r="C23" s="58"/>
      <c r="D23" s="58"/>
      <c r="E23" s="52"/>
      <c r="F23" s="107"/>
      <c r="G23" s="5"/>
      <c r="H23" s="6"/>
      <c r="I23" s="6"/>
      <c r="J23" s="6"/>
      <c r="K23" s="5"/>
      <c r="L23" s="7"/>
      <c r="M23" s="7"/>
      <c r="N23" s="7"/>
      <c r="O23" s="7"/>
      <c r="P23" s="7"/>
      <c r="Q23" s="8"/>
      <c r="R23" s="8"/>
      <c r="S23" s="64"/>
    </row>
    <row r="24" spans="1:19" ht="24" customHeight="1" x14ac:dyDescent="0.25">
      <c r="A24" s="96"/>
      <c r="B24" s="2" t="s">
        <v>92</v>
      </c>
      <c r="C24" s="58"/>
      <c r="D24" s="58"/>
      <c r="E24" s="52"/>
      <c r="F24" s="108"/>
      <c r="G24" s="5"/>
      <c r="H24" s="6"/>
      <c r="I24" s="6"/>
      <c r="J24" s="6"/>
      <c r="K24" s="5"/>
      <c r="L24" s="7"/>
      <c r="M24" s="7"/>
      <c r="N24" s="7"/>
      <c r="O24" s="7"/>
      <c r="P24" s="7"/>
      <c r="Q24" s="8"/>
      <c r="R24" s="8"/>
      <c r="S24" s="64"/>
    </row>
    <row r="25" spans="1:19" ht="18" customHeight="1" x14ac:dyDescent="0.25">
      <c r="A25" s="134" t="s">
        <v>13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6"/>
      <c r="S25" s="49">
        <f>SUM(S19:S24)</f>
        <v>10000000</v>
      </c>
    </row>
    <row r="26" spans="1:19" ht="21" customHeight="1" x14ac:dyDescent="0.25">
      <c r="A26" s="124" t="s">
        <v>14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</row>
    <row r="27" spans="1:19" ht="61.5" customHeight="1" x14ac:dyDescent="0.25">
      <c r="A27" s="3" t="s">
        <v>32</v>
      </c>
      <c r="B27" s="2" t="s">
        <v>62</v>
      </c>
      <c r="C27" s="57" t="s">
        <v>46</v>
      </c>
      <c r="D27" s="57" t="s">
        <v>141</v>
      </c>
      <c r="E27" s="4" t="s">
        <v>67</v>
      </c>
      <c r="F27" s="40" t="s">
        <v>15</v>
      </c>
      <c r="G27" s="5"/>
      <c r="H27" s="6"/>
      <c r="I27" s="6"/>
      <c r="J27" s="5"/>
      <c r="K27" s="5"/>
      <c r="L27" s="10"/>
      <c r="M27" s="10"/>
      <c r="N27" s="10"/>
      <c r="O27" s="10"/>
      <c r="P27" s="10"/>
      <c r="Q27" s="10"/>
      <c r="R27" s="10"/>
      <c r="S27" s="11">
        <v>8000000</v>
      </c>
    </row>
    <row r="28" spans="1:19" ht="19.5" customHeight="1" x14ac:dyDescent="0.25">
      <c r="A28" s="82" t="s">
        <v>22</v>
      </c>
      <c r="B28" s="13" t="s">
        <v>139</v>
      </c>
      <c r="C28" s="58"/>
      <c r="D28" s="58"/>
      <c r="E28" s="76" t="s">
        <v>53</v>
      </c>
      <c r="F28" s="71" t="s">
        <v>93</v>
      </c>
      <c r="G28" s="5"/>
      <c r="H28" s="5"/>
      <c r="I28" s="5"/>
      <c r="J28" s="5"/>
      <c r="K28" s="6"/>
      <c r="L28" s="15"/>
      <c r="M28" s="10"/>
      <c r="N28" s="10"/>
      <c r="O28" s="10"/>
      <c r="P28" s="10"/>
      <c r="Q28" s="10"/>
      <c r="R28" s="10"/>
      <c r="S28" s="16">
        <v>2000000</v>
      </c>
    </row>
    <row r="29" spans="1:19" ht="16.5" customHeight="1" x14ac:dyDescent="0.25">
      <c r="A29" s="83"/>
      <c r="B29" s="2" t="s">
        <v>91</v>
      </c>
      <c r="C29" s="58"/>
      <c r="D29" s="58"/>
      <c r="E29" s="77"/>
      <c r="F29" s="72"/>
      <c r="G29" s="5"/>
      <c r="H29" s="5"/>
      <c r="I29" s="5"/>
      <c r="J29" s="5"/>
      <c r="K29" s="6"/>
      <c r="L29" s="15"/>
      <c r="M29" s="10"/>
      <c r="N29" s="10"/>
      <c r="O29" s="10"/>
      <c r="P29" s="10"/>
      <c r="Q29" s="10"/>
      <c r="R29" s="10"/>
      <c r="S29" s="16"/>
    </row>
    <row r="30" spans="1:19" ht="27" customHeight="1" x14ac:dyDescent="0.25">
      <c r="A30" s="84"/>
      <c r="B30" s="13" t="s">
        <v>140</v>
      </c>
      <c r="C30" s="59"/>
      <c r="D30" s="59"/>
      <c r="E30" s="78"/>
      <c r="F30" s="73"/>
      <c r="G30" s="5"/>
      <c r="H30" s="5"/>
      <c r="I30" s="5"/>
      <c r="J30" s="5"/>
      <c r="K30" s="6"/>
      <c r="L30" s="15"/>
      <c r="M30" s="10"/>
      <c r="N30" s="10"/>
      <c r="O30" s="10"/>
      <c r="P30" s="10"/>
      <c r="Q30" s="10"/>
      <c r="R30" s="10"/>
      <c r="S30" s="16"/>
    </row>
    <row r="31" spans="1:19" ht="18" customHeight="1" x14ac:dyDescent="0.25">
      <c r="A31" s="94" t="s">
        <v>116</v>
      </c>
      <c r="B31" s="9" t="s">
        <v>112</v>
      </c>
      <c r="C31" s="52" t="s">
        <v>138</v>
      </c>
      <c r="D31" s="57" t="s">
        <v>102</v>
      </c>
      <c r="E31" s="52" t="s">
        <v>111</v>
      </c>
      <c r="F31" s="97" t="s">
        <v>117</v>
      </c>
      <c r="G31" s="5"/>
      <c r="H31" s="6"/>
      <c r="I31" s="6"/>
      <c r="J31" s="6"/>
      <c r="K31" s="6"/>
      <c r="L31" s="18"/>
      <c r="M31" s="18"/>
      <c r="N31" s="18"/>
      <c r="O31" s="18"/>
      <c r="P31" s="18"/>
      <c r="Q31" s="18"/>
      <c r="R31" s="18"/>
      <c r="S31" s="88">
        <v>5000000</v>
      </c>
    </row>
    <row r="32" spans="1:19" ht="22.5" customHeight="1" x14ac:dyDescent="0.25">
      <c r="A32" s="95"/>
      <c r="B32" s="9" t="s">
        <v>113</v>
      </c>
      <c r="C32" s="52"/>
      <c r="D32" s="58"/>
      <c r="E32" s="52"/>
      <c r="F32" s="98"/>
      <c r="G32" s="5"/>
      <c r="H32" s="6"/>
      <c r="I32" s="6"/>
      <c r="J32" s="6"/>
      <c r="K32" s="6"/>
      <c r="L32" s="18"/>
      <c r="M32" s="18"/>
      <c r="N32" s="18"/>
      <c r="O32" s="18"/>
      <c r="P32" s="18"/>
      <c r="Q32" s="18"/>
      <c r="R32" s="18"/>
      <c r="S32" s="88"/>
    </row>
    <row r="33" spans="1:19" ht="19.5" customHeight="1" x14ac:dyDescent="0.25">
      <c r="A33" s="95"/>
      <c r="B33" s="9" t="s">
        <v>114</v>
      </c>
      <c r="C33" s="52"/>
      <c r="D33" s="58"/>
      <c r="E33" s="52"/>
      <c r="F33" s="98"/>
      <c r="G33" s="5"/>
      <c r="H33" s="6"/>
      <c r="I33" s="6"/>
      <c r="J33" s="6"/>
      <c r="K33" s="6"/>
      <c r="L33" s="18"/>
      <c r="M33" s="18"/>
      <c r="N33" s="18"/>
      <c r="O33" s="18"/>
      <c r="P33" s="18"/>
      <c r="Q33" s="18"/>
      <c r="R33" s="18"/>
      <c r="S33" s="88"/>
    </row>
    <row r="34" spans="1:19" ht="19.5" customHeight="1" x14ac:dyDescent="0.25">
      <c r="A34" s="96"/>
      <c r="B34" s="9" t="s">
        <v>115</v>
      </c>
      <c r="C34" s="52"/>
      <c r="D34" s="59"/>
      <c r="E34" s="52"/>
      <c r="F34" s="99"/>
      <c r="G34" s="5"/>
      <c r="H34" s="6"/>
      <c r="I34" s="6"/>
      <c r="J34" s="6"/>
      <c r="K34" s="6"/>
      <c r="L34" s="18"/>
      <c r="M34" s="18"/>
      <c r="N34" s="18"/>
      <c r="O34" s="18"/>
      <c r="P34" s="18"/>
      <c r="Q34" s="18"/>
      <c r="R34" s="18"/>
      <c r="S34" s="88"/>
    </row>
    <row r="35" spans="1:19" ht="22.5" customHeight="1" x14ac:dyDescent="0.25">
      <c r="A35" s="66" t="s">
        <v>21</v>
      </c>
      <c r="B35" s="2" t="s">
        <v>136</v>
      </c>
      <c r="C35" s="52" t="s">
        <v>122</v>
      </c>
      <c r="D35" s="57" t="s">
        <v>102</v>
      </c>
      <c r="E35" s="57" t="s">
        <v>54</v>
      </c>
      <c r="F35" s="71" t="s">
        <v>94</v>
      </c>
      <c r="G35" s="5"/>
      <c r="H35" s="5"/>
      <c r="I35" s="6"/>
      <c r="J35" s="6"/>
      <c r="K35" s="5"/>
      <c r="L35" s="8"/>
      <c r="M35" s="8"/>
      <c r="N35" s="8"/>
      <c r="O35" s="8"/>
      <c r="P35" s="8"/>
      <c r="Q35" s="8"/>
      <c r="R35" s="8"/>
      <c r="S35" s="16">
        <v>5000000</v>
      </c>
    </row>
    <row r="36" spans="1:19" ht="22.5" customHeight="1" x14ac:dyDescent="0.25">
      <c r="A36" s="89"/>
      <c r="B36" s="2" t="s">
        <v>91</v>
      </c>
      <c r="C36" s="52"/>
      <c r="D36" s="58"/>
      <c r="E36" s="58"/>
      <c r="F36" s="72"/>
      <c r="G36" s="5"/>
      <c r="H36" s="5"/>
      <c r="I36" s="6"/>
      <c r="J36" s="6"/>
      <c r="K36" s="5"/>
      <c r="L36" s="8"/>
      <c r="M36" s="8"/>
      <c r="N36" s="8"/>
      <c r="O36" s="8"/>
      <c r="P36" s="8"/>
      <c r="Q36" s="8"/>
      <c r="R36" s="8"/>
      <c r="S36" s="42"/>
    </row>
    <row r="37" spans="1:19" ht="18" customHeight="1" x14ac:dyDescent="0.25">
      <c r="A37" s="67"/>
      <c r="B37" s="2" t="s">
        <v>137</v>
      </c>
      <c r="C37" s="52"/>
      <c r="D37" s="58"/>
      <c r="E37" s="59"/>
      <c r="F37" s="73"/>
      <c r="G37" s="5"/>
      <c r="H37" s="5"/>
      <c r="I37" s="6"/>
      <c r="J37" s="6"/>
      <c r="K37" s="5"/>
      <c r="L37" s="8"/>
      <c r="M37" s="8"/>
      <c r="N37" s="8"/>
      <c r="O37" s="8"/>
      <c r="P37" s="8"/>
      <c r="Q37" s="8"/>
      <c r="R37" s="8"/>
      <c r="S37" s="42"/>
    </row>
    <row r="38" spans="1:19" ht="20.25" customHeight="1" x14ac:dyDescent="0.25">
      <c r="A38" s="66" t="s">
        <v>66</v>
      </c>
      <c r="B38" s="3" t="s">
        <v>98</v>
      </c>
      <c r="C38" s="52"/>
      <c r="D38" s="58"/>
      <c r="E38" s="52" t="s">
        <v>59</v>
      </c>
      <c r="F38" s="90" t="s">
        <v>120</v>
      </c>
      <c r="G38" s="32"/>
      <c r="H38" s="32"/>
      <c r="I38" s="33"/>
      <c r="J38" s="33"/>
      <c r="K38" s="32"/>
      <c r="L38" s="34"/>
      <c r="M38" s="34"/>
      <c r="N38" s="34"/>
      <c r="O38" s="34"/>
      <c r="P38" s="34"/>
      <c r="Q38" s="34"/>
      <c r="R38" s="34"/>
      <c r="S38" s="54">
        <v>9450000</v>
      </c>
    </row>
    <row r="39" spans="1:19" ht="22.5" customHeight="1" x14ac:dyDescent="0.25">
      <c r="A39" s="89"/>
      <c r="B39" s="3" t="s">
        <v>75</v>
      </c>
      <c r="C39" s="52"/>
      <c r="D39" s="58"/>
      <c r="E39" s="52"/>
      <c r="F39" s="91"/>
      <c r="G39" s="32"/>
      <c r="H39" s="32"/>
      <c r="I39" s="33"/>
      <c r="J39" s="33"/>
      <c r="K39" s="32"/>
      <c r="L39" s="34"/>
      <c r="M39" s="34"/>
      <c r="N39" s="34"/>
      <c r="O39" s="34"/>
      <c r="P39" s="34"/>
      <c r="Q39" s="34"/>
      <c r="R39" s="34"/>
      <c r="S39" s="93"/>
    </row>
    <row r="40" spans="1:19" ht="19.5" customHeight="1" x14ac:dyDescent="0.25">
      <c r="A40" s="89"/>
      <c r="B40" s="14" t="s">
        <v>97</v>
      </c>
      <c r="C40" s="52"/>
      <c r="D40" s="58"/>
      <c r="E40" s="52"/>
      <c r="F40" s="91"/>
      <c r="G40" s="27"/>
      <c r="H40" s="27"/>
      <c r="I40" s="35"/>
      <c r="J40" s="35"/>
      <c r="K40" s="29"/>
      <c r="L40" s="29"/>
      <c r="M40" s="36"/>
      <c r="N40" s="31"/>
      <c r="O40" s="29"/>
      <c r="P40" s="29"/>
      <c r="Q40" s="29"/>
      <c r="R40" s="29"/>
      <c r="S40" s="93"/>
    </row>
    <row r="41" spans="1:19" ht="21.75" customHeight="1" x14ac:dyDescent="0.25">
      <c r="A41" s="89"/>
      <c r="B41" s="14" t="s">
        <v>118</v>
      </c>
      <c r="C41" s="52"/>
      <c r="D41" s="58"/>
      <c r="E41" s="52"/>
      <c r="F41" s="91"/>
      <c r="G41" s="27"/>
      <c r="H41" s="27"/>
      <c r="I41" s="35"/>
      <c r="J41" s="35"/>
      <c r="K41" s="29"/>
      <c r="L41" s="29"/>
      <c r="M41" s="36"/>
      <c r="N41" s="31"/>
      <c r="O41" s="29"/>
      <c r="P41" s="29"/>
      <c r="Q41" s="29"/>
      <c r="R41" s="29"/>
      <c r="S41" s="93"/>
    </row>
    <row r="42" spans="1:19" ht="21" customHeight="1" x14ac:dyDescent="0.25">
      <c r="A42" s="89"/>
      <c r="B42" s="14" t="s">
        <v>99</v>
      </c>
      <c r="C42" s="52"/>
      <c r="D42" s="58"/>
      <c r="E42" s="52"/>
      <c r="F42" s="92"/>
      <c r="G42" s="27"/>
      <c r="H42" s="27"/>
      <c r="I42" s="35"/>
      <c r="J42" s="35"/>
      <c r="K42" s="29"/>
      <c r="L42" s="29"/>
      <c r="M42" s="36"/>
      <c r="N42" s="31"/>
      <c r="O42" s="29"/>
      <c r="P42" s="29"/>
      <c r="Q42" s="29"/>
      <c r="R42" s="29"/>
      <c r="S42" s="55"/>
    </row>
    <row r="43" spans="1:19" ht="24.75" customHeight="1" x14ac:dyDescent="0.25">
      <c r="A43" s="67"/>
      <c r="B43" s="14" t="s">
        <v>100</v>
      </c>
      <c r="C43" s="52"/>
      <c r="D43" s="58"/>
      <c r="E43" s="3" t="s">
        <v>101</v>
      </c>
      <c r="F43" s="41" t="s">
        <v>19</v>
      </c>
      <c r="G43" s="27"/>
      <c r="H43" s="27"/>
      <c r="I43" s="35"/>
      <c r="J43" s="35"/>
      <c r="K43" s="29"/>
      <c r="L43" s="29"/>
      <c r="M43" s="36"/>
      <c r="N43" s="31"/>
      <c r="O43" s="29"/>
      <c r="P43" s="29"/>
      <c r="Q43" s="29"/>
      <c r="R43" s="29"/>
      <c r="S43" s="16">
        <v>3500000</v>
      </c>
    </row>
    <row r="44" spans="1:19" ht="15" customHeight="1" x14ac:dyDescent="0.3">
      <c r="A44" s="66" t="s">
        <v>121</v>
      </c>
      <c r="B44" s="2" t="s">
        <v>73</v>
      </c>
      <c r="C44" s="52"/>
      <c r="D44" s="58"/>
      <c r="E44" s="52" t="s">
        <v>60</v>
      </c>
      <c r="F44" s="90" t="s">
        <v>41</v>
      </c>
      <c r="G44" s="37"/>
      <c r="H44" s="37"/>
      <c r="I44" s="30"/>
      <c r="J44" s="30"/>
      <c r="K44" s="31"/>
      <c r="L44" s="29"/>
      <c r="M44" s="29"/>
      <c r="N44" s="29"/>
      <c r="O44" s="38"/>
      <c r="P44" s="38"/>
      <c r="Q44" s="38"/>
      <c r="R44" s="38"/>
      <c r="S44" s="54">
        <v>5500000</v>
      </c>
    </row>
    <row r="45" spans="1:19" ht="18" customHeight="1" x14ac:dyDescent="0.3">
      <c r="A45" s="89"/>
      <c r="B45" s="2" t="s">
        <v>91</v>
      </c>
      <c r="C45" s="52"/>
      <c r="D45" s="58"/>
      <c r="E45" s="52"/>
      <c r="F45" s="91"/>
      <c r="G45" s="37"/>
      <c r="H45" s="37"/>
      <c r="I45" s="30"/>
      <c r="J45" s="30"/>
      <c r="K45" s="31"/>
      <c r="L45" s="29"/>
      <c r="M45" s="29"/>
      <c r="N45" s="29"/>
      <c r="O45" s="38"/>
      <c r="P45" s="38"/>
      <c r="Q45" s="38"/>
      <c r="R45" s="38"/>
      <c r="S45" s="93"/>
    </row>
    <row r="46" spans="1:19" ht="27" customHeight="1" x14ac:dyDescent="0.3">
      <c r="A46" s="67"/>
      <c r="B46" s="2" t="s">
        <v>103</v>
      </c>
      <c r="C46" s="52"/>
      <c r="D46" s="59"/>
      <c r="E46" s="52"/>
      <c r="F46" s="92"/>
      <c r="G46" s="37"/>
      <c r="H46" s="37"/>
      <c r="I46" s="30"/>
      <c r="J46" s="30"/>
      <c r="K46" s="31"/>
      <c r="L46" s="29"/>
      <c r="M46" s="29"/>
      <c r="N46" s="29"/>
      <c r="O46" s="38"/>
      <c r="P46" s="38"/>
      <c r="Q46" s="38"/>
      <c r="R46" s="38"/>
      <c r="S46" s="55"/>
    </row>
    <row r="47" spans="1:19" ht="30.75" customHeight="1" x14ac:dyDescent="0.25">
      <c r="A47" s="85" t="s">
        <v>123</v>
      </c>
      <c r="B47" s="43" t="s">
        <v>90</v>
      </c>
      <c r="C47" s="57" t="s">
        <v>46</v>
      </c>
      <c r="D47" s="57" t="s">
        <v>148</v>
      </c>
      <c r="E47" s="76" t="s">
        <v>144</v>
      </c>
      <c r="F47" s="76" t="s">
        <v>95</v>
      </c>
      <c r="G47" s="5"/>
      <c r="H47" s="5"/>
      <c r="I47" s="5"/>
      <c r="J47" s="6"/>
      <c r="K47" s="6"/>
      <c r="L47" s="18"/>
      <c r="M47" s="8"/>
      <c r="N47" s="8"/>
      <c r="O47" s="8"/>
      <c r="P47" s="8"/>
      <c r="Q47" s="8"/>
      <c r="R47" s="8"/>
      <c r="S47" s="88">
        <v>4000000</v>
      </c>
    </row>
    <row r="48" spans="1:19" ht="30.75" customHeight="1" x14ac:dyDescent="0.25">
      <c r="A48" s="86"/>
      <c r="B48" s="43" t="s">
        <v>142</v>
      </c>
      <c r="C48" s="58"/>
      <c r="D48" s="58"/>
      <c r="E48" s="77"/>
      <c r="F48" s="77"/>
      <c r="G48" s="5"/>
      <c r="H48" s="5"/>
      <c r="I48" s="5"/>
      <c r="J48" s="6"/>
      <c r="K48" s="6"/>
      <c r="L48" s="18"/>
      <c r="M48" s="8"/>
      <c r="N48" s="8"/>
      <c r="O48" s="8"/>
      <c r="P48" s="8"/>
      <c r="Q48" s="8"/>
      <c r="R48" s="8"/>
      <c r="S48" s="88"/>
    </row>
    <row r="49" spans="1:19" ht="30.75" customHeight="1" x14ac:dyDescent="0.25">
      <c r="A49" s="87"/>
      <c r="B49" s="43" t="s">
        <v>143</v>
      </c>
      <c r="C49" s="58"/>
      <c r="D49" s="58"/>
      <c r="E49" s="78"/>
      <c r="F49" s="78"/>
      <c r="G49" s="5"/>
      <c r="H49" s="5"/>
      <c r="I49" s="5"/>
      <c r="J49" s="6"/>
      <c r="K49" s="6"/>
      <c r="L49" s="18"/>
      <c r="M49" s="8"/>
      <c r="N49" s="8"/>
      <c r="O49" s="8"/>
      <c r="P49" s="8"/>
      <c r="Q49" s="8"/>
      <c r="R49" s="8"/>
      <c r="S49" s="88"/>
    </row>
    <row r="50" spans="1:19" ht="27.75" customHeight="1" x14ac:dyDescent="0.25">
      <c r="A50" s="82" t="s">
        <v>71</v>
      </c>
      <c r="B50" s="43" t="s">
        <v>131</v>
      </c>
      <c r="C50" s="58"/>
      <c r="D50" s="58"/>
      <c r="E50" s="76" t="s">
        <v>72</v>
      </c>
      <c r="F50" s="79" t="s">
        <v>96</v>
      </c>
      <c r="G50" s="5"/>
      <c r="H50" s="5"/>
      <c r="I50" s="5"/>
      <c r="J50" s="5"/>
      <c r="K50" s="5"/>
      <c r="L50" s="12"/>
      <c r="M50" s="19"/>
      <c r="N50" s="12"/>
      <c r="O50" s="12"/>
      <c r="P50" s="20"/>
      <c r="Q50" s="20"/>
      <c r="R50" s="20"/>
      <c r="S50" s="56">
        <v>5500000</v>
      </c>
    </row>
    <row r="51" spans="1:19" ht="27.75" customHeight="1" x14ac:dyDescent="0.25">
      <c r="A51" s="83"/>
      <c r="B51" s="43" t="s">
        <v>145</v>
      </c>
      <c r="C51" s="58"/>
      <c r="D51" s="58"/>
      <c r="E51" s="77"/>
      <c r="F51" s="80"/>
      <c r="G51" s="5"/>
      <c r="H51" s="5"/>
      <c r="I51" s="5"/>
      <c r="J51" s="5"/>
      <c r="K51" s="5"/>
      <c r="L51" s="12"/>
      <c r="M51" s="19"/>
      <c r="N51" s="12"/>
      <c r="O51" s="12"/>
      <c r="P51" s="20"/>
      <c r="Q51" s="20"/>
      <c r="R51" s="20"/>
      <c r="S51" s="56"/>
    </row>
    <row r="52" spans="1:19" ht="27.75" customHeight="1" x14ac:dyDescent="0.25">
      <c r="A52" s="84"/>
      <c r="B52" s="43" t="s">
        <v>146</v>
      </c>
      <c r="C52" s="58"/>
      <c r="D52" s="58"/>
      <c r="E52" s="78"/>
      <c r="F52" s="81"/>
      <c r="G52" s="5"/>
      <c r="H52" s="5"/>
      <c r="I52" s="5"/>
      <c r="J52" s="5"/>
      <c r="K52" s="5"/>
      <c r="L52" s="12"/>
      <c r="M52" s="19"/>
      <c r="N52" s="12"/>
      <c r="O52" s="12"/>
      <c r="P52" s="20"/>
      <c r="Q52" s="20"/>
      <c r="R52" s="20"/>
      <c r="S52" s="56"/>
    </row>
    <row r="53" spans="1:19" ht="27.75" customHeight="1" x14ac:dyDescent="0.25">
      <c r="A53" s="100" t="s">
        <v>124</v>
      </c>
      <c r="B53" s="39" t="s">
        <v>125</v>
      </c>
      <c r="C53" s="58"/>
      <c r="D53" s="58"/>
      <c r="E53" s="76" t="s">
        <v>149</v>
      </c>
      <c r="F53" s="79" t="s">
        <v>150</v>
      </c>
      <c r="G53" s="5"/>
      <c r="H53" s="6"/>
      <c r="I53" s="6"/>
      <c r="J53" s="6"/>
      <c r="K53" s="5"/>
      <c r="L53" s="12"/>
      <c r="M53" s="19"/>
      <c r="N53" s="12"/>
      <c r="O53" s="12"/>
      <c r="P53" s="12"/>
      <c r="Q53" s="12"/>
      <c r="R53" s="12"/>
      <c r="S53" s="56">
        <v>4500000</v>
      </c>
    </row>
    <row r="54" spans="1:19" ht="22.5" customHeight="1" x14ac:dyDescent="0.25">
      <c r="A54" s="101"/>
      <c r="B54" s="39" t="s">
        <v>127</v>
      </c>
      <c r="C54" s="58"/>
      <c r="D54" s="58"/>
      <c r="E54" s="77"/>
      <c r="F54" s="80"/>
      <c r="G54" s="5"/>
      <c r="H54" s="6"/>
      <c r="I54" s="6"/>
      <c r="J54" s="6"/>
      <c r="K54" s="5"/>
      <c r="L54" s="12"/>
      <c r="M54" s="19"/>
      <c r="N54" s="12"/>
      <c r="O54" s="12"/>
      <c r="P54" s="12"/>
      <c r="Q54" s="12"/>
      <c r="R54" s="12"/>
      <c r="S54" s="56"/>
    </row>
    <row r="55" spans="1:19" ht="27.75" customHeight="1" x14ac:dyDescent="0.25">
      <c r="A55" s="101"/>
      <c r="B55" s="39" t="s">
        <v>126</v>
      </c>
      <c r="C55" s="58"/>
      <c r="D55" s="58"/>
      <c r="E55" s="77"/>
      <c r="F55" s="80"/>
      <c r="G55" s="5"/>
      <c r="H55" s="6"/>
      <c r="I55" s="6"/>
      <c r="J55" s="6"/>
      <c r="K55" s="5"/>
      <c r="L55" s="12"/>
      <c r="M55" s="19"/>
      <c r="N55" s="12"/>
      <c r="O55" s="12"/>
      <c r="P55" s="12"/>
      <c r="Q55" s="12"/>
      <c r="R55" s="12"/>
      <c r="S55" s="56"/>
    </row>
    <row r="56" spans="1:19" ht="19.5" customHeight="1" x14ac:dyDescent="0.25">
      <c r="A56" s="101"/>
      <c r="B56" s="44" t="s">
        <v>128</v>
      </c>
      <c r="C56" s="58"/>
      <c r="D56" s="58"/>
      <c r="E56" s="77"/>
      <c r="F56" s="80"/>
      <c r="G56" s="5"/>
      <c r="H56" s="6"/>
      <c r="I56" s="6"/>
      <c r="J56" s="6"/>
      <c r="K56" s="5"/>
      <c r="L56" s="12"/>
      <c r="M56" s="19"/>
      <c r="N56" s="12"/>
      <c r="O56" s="12"/>
      <c r="P56" s="12"/>
      <c r="Q56" s="12"/>
      <c r="R56" s="12"/>
      <c r="S56" s="56"/>
    </row>
    <row r="57" spans="1:19" ht="18" customHeight="1" x14ac:dyDescent="0.25">
      <c r="A57" s="101"/>
      <c r="B57" s="39" t="s">
        <v>147</v>
      </c>
      <c r="C57" s="58"/>
      <c r="D57" s="58"/>
      <c r="E57" s="77"/>
      <c r="F57" s="80"/>
      <c r="G57" s="5"/>
      <c r="H57" s="6"/>
      <c r="I57" s="6"/>
      <c r="J57" s="6"/>
      <c r="K57" s="5"/>
      <c r="L57" s="12"/>
      <c r="M57" s="19"/>
      <c r="N57" s="12"/>
      <c r="O57" s="12"/>
      <c r="P57" s="12"/>
      <c r="Q57" s="12"/>
      <c r="R57" s="12"/>
      <c r="S57" s="56"/>
    </row>
    <row r="58" spans="1:19" ht="18.75" customHeight="1" x14ac:dyDescent="0.25">
      <c r="A58" s="102"/>
      <c r="B58" s="39" t="s">
        <v>129</v>
      </c>
      <c r="C58" s="59"/>
      <c r="D58" s="59"/>
      <c r="E58" s="78"/>
      <c r="F58" s="81"/>
      <c r="G58" s="5"/>
      <c r="H58" s="6"/>
      <c r="I58" s="6"/>
      <c r="J58" s="6"/>
      <c r="K58" s="5"/>
      <c r="L58" s="12"/>
      <c r="M58" s="19"/>
      <c r="N58" s="12"/>
      <c r="O58" s="12"/>
      <c r="P58" s="12"/>
      <c r="Q58" s="12"/>
      <c r="R58" s="12"/>
      <c r="S58" s="56"/>
    </row>
    <row r="59" spans="1:19" ht="18.75" customHeight="1" x14ac:dyDescent="0.25">
      <c r="A59" s="100" t="s">
        <v>133</v>
      </c>
      <c r="B59" s="39" t="s">
        <v>130</v>
      </c>
      <c r="C59" s="57" t="s">
        <v>134</v>
      </c>
      <c r="D59" s="57" t="s">
        <v>153</v>
      </c>
      <c r="E59" s="76" t="s">
        <v>151</v>
      </c>
      <c r="F59" s="79" t="s">
        <v>152</v>
      </c>
      <c r="G59" s="5"/>
      <c r="H59" s="5"/>
      <c r="I59" s="6"/>
      <c r="J59" s="5"/>
      <c r="K59" s="5"/>
      <c r="L59" s="12"/>
      <c r="M59" s="19"/>
      <c r="N59" s="12"/>
      <c r="O59" s="12"/>
      <c r="P59" s="12"/>
      <c r="Q59" s="12"/>
      <c r="R59" s="12"/>
      <c r="S59" s="56">
        <v>5200000</v>
      </c>
    </row>
    <row r="60" spans="1:19" ht="18.75" customHeight="1" x14ac:dyDescent="0.25">
      <c r="A60" s="101"/>
      <c r="B60" s="39" t="s">
        <v>131</v>
      </c>
      <c r="C60" s="58"/>
      <c r="D60" s="58"/>
      <c r="E60" s="77"/>
      <c r="F60" s="80"/>
      <c r="G60" s="5"/>
      <c r="H60" s="5"/>
      <c r="I60" s="6"/>
      <c r="J60" s="5"/>
      <c r="K60" s="5"/>
      <c r="L60" s="12"/>
      <c r="M60" s="19"/>
      <c r="N60" s="12"/>
      <c r="O60" s="12"/>
      <c r="P60" s="12"/>
      <c r="Q60" s="12"/>
      <c r="R60" s="12"/>
      <c r="S60" s="56"/>
    </row>
    <row r="61" spans="1:19" ht="18.75" customHeight="1" x14ac:dyDescent="0.25">
      <c r="A61" s="102"/>
      <c r="B61" s="39" t="s">
        <v>132</v>
      </c>
      <c r="C61" s="59"/>
      <c r="D61" s="59"/>
      <c r="E61" s="78"/>
      <c r="F61" s="81"/>
      <c r="G61" s="5"/>
      <c r="H61" s="5"/>
      <c r="I61" s="6"/>
      <c r="J61" s="5"/>
      <c r="K61" s="5"/>
      <c r="L61" s="12"/>
      <c r="M61" s="19"/>
      <c r="N61" s="12"/>
      <c r="O61" s="12"/>
      <c r="P61" s="12"/>
      <c r="Q61" s="12"/>
      <c r="R61" s="12"/>
      <c r="S61" s="56"/>
    </row>
    <row r="62" spans="1:19" ht="18.75" customHeight="1" x14ac:dyDescent="0.25">
      <c r="A62" s="137" t="s">
        <v>13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9"/>
      <c r="S62" s="50">
        <f>SUM(S27:S61)</f>
        <v>57650000</v>
      </c>
    </row>
    <row r="63" spans="1:19" ht="17.25" customHeight="1" x14ac:dyDescent="0.25">
      <c r="A63" s="124" t="s">
        <v>16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</row>
    <row r="64" spans="1:19" ht="22.5" customHeight="1" x14ac:dyDescent="0.25">
      <c r="A64" s="74" t="s">
        <v>29</v>
      </c>
      <c r="B64" s="74"/>
      <c r="C64" s="71" t="s">
        <v>47</v>
      </c>
      <c r="D64" s="71" t="s">
        <v>48</v>
      </c>
      <c r="E64" s="46" t="s">
        <v>165</v>
      </c>
      <c r="F64" s="14" t="s">
        <v>37</v>
      </c>
      <c r="G64" s="28"/>
      <c r="H64" s="28"/>
      <c r="I64" s="28"/>
      <c r="J64" s="28"/>
      <c r="K64" s="28"/>
      <c r="L64" s="29"/>
      <c r="M64" s="29"/>
      <c r="N64" s="29"/>
      <c r="O64" s="29"/>
      <c r="P64" s="29"/>
      <c r="Q64" s="29"/>
      <c r="R64" s="29"/>
      <c r="S64" s="11">
        <f>12*150000*3</f>
        <v>5400000</v>
      </c>
    </row>
    <row r="65" spans="1:19" ht="30.75" customHeight="1" x14ac:dyDescent="0.25">
      <c r="A65" s="74" t="s">
        <v>30</v>
      </c>
      <c r="B65" s="74"/>
      <c r="C65" s="72"/>
      <c r="D65" s="72"/>
      <c r="E65" s="46" t="s">
        <v>166</v>
      </c>
      <c r="F65" s="14" t="s">
        <v>26</v>
      </c>
      <c r="G65" s="30"/>
      <c r="H65" s="30"/>
      <c r="I65" s="30"/>
      <c r="J65" s="31"/>
      <c r="K65" s="31"/>
      <c r="L65" s="29"/>
      <c r="M65" s="29"/>
      <c r="N65" s="29"/>
      <c r="O65" s="29"/>
      <c r="P65" s="29"/>
      <c r="Q65" s="29"/>
      <c r="R65" s="29"/>
      <c r="S65" s="11">
        <f>8*75000*30</f>
        <v>18000000</v>
      </c>
    </row>
    <row r="66" spans="1:19" ht="30" customHeight="1" x14ac:dyDescent="0.25">
      <c r="A66" s="75" t="s">
        <v>33</v>
      </c>
      <c r="B66" s="75"/>
      <c r="C66" s="72"/>
      <c r="D66" s="72"/>
      <c r="E66" s="46" t="s">
        <v>55</v>
      </c>
      <c r="F66" s="9" t="s">
        <v>35</v>
      </c>
      <c r="G66" s="31"/>
      <c r="H66" s="31"/>
      <c r="I66" s="31"/>
      <c r="J66" s="31"/>
      <c r="K66" s="31"/>
      <c r="L66" s="29"/>
      <c r="M66" s="29"/>
      <c r="N66" s="29"/>
      <c r="O66" s="29"/>
      <c r="P66" s="29"/>
      <c r="Q66" s="29"/>
      <c r="R66" s="29"/>
      <c r="S66" s="11">
        <f>750000*12</f>
        <v>9000000</v>
      </c>
    </row>
    <row r="67" spans="1:19" ht="30" customHeight="1" x14ac:dyDescent="0.25">
      <c r="A67" s="75" t="s">
        <v>34</v>
      </c>
      <c r="B67" s="75"/>
      <c r="C67" s="72"/>
      <c r="D67" s="72"/>
      <c r="E67" s="46" t="s">
        <v>56</v>
      </c>
      <c r="F67" s="9" t="s">
        <v>36</v>
      </c>
      <c r="G67" s="31"/>
      <c r="H67" s="31"/>
      <c r="I67" s="31"/>
      <c r="J67" s="31"/>
      <c r="K67" s="31"/>
      <c r="L67" s="29"/>
      <c r="M67" s="29"/>
      <c r="N67" s="29"/>
      <c r="O67" s="29"/>
      <c r="P67" s="29"/>
      <c r="Q67" s="29"/>
      <c r="R67" s="29"/>
      <c r="S67" s="11">
        <f>2*150000*12</f>
        <v>3600000</v>
      </c>
    </row>
    <row r="68" spans="1:19" ht="30" customHeight="1" x14ac:dyDescent="0.25">
      <c r="A68" s="75" t="s">
        <v>38</v>
      </c>
      <c r="B68" s="75"/>
      <c r="C68" s="72"/>
      <c r="D68" s="72"/>
      <c r="E68" s="46" t="s">
        <v>57</v>
      </c>
      <c r="F68" s="9" t="s">
        <v>104</v>
      </c>
      <c r="G68" s="31"/>
      <c r="H68" s="31"/>
      <c r="I68" s="31"/>
      <c r="J68" s="31"/>
      <c r="K68" s="31"/>
      <c r="L68" s="29"/>
      <c r="M68" s="29"/>
      <c r="N68" s="29"/>
      <c r="O68" s="29"/>
      <c r="P68" s="29"/>
      <c r="Q68" s="29"/>
      <c r="R68" s="29"/>
      <c r="S68" s="11">
        <v>5545000</v>
      </c>
    </row>
    <row r="69" spans="1:19" ht="28.5" customHeight="1" x14ac:dyDescent="0.25">
      <c r="A69" s="74" t="s">
        <v>164</v>
      </c>
      <c r="B69" s="74"/>
      <c r="C69" s="72"/>
      <c r="D69" s="73"/>
      <c r="E69" s="46" t="s">
        <v>58</v>
      </c>
      <c r="F69" s="14" t="s">
        <v>20</v>
      </c>
      <c r="G69" s="31"/>
      <c r="H69" s="31"/>
      <c r="I69" s="31"/>
      <c r="J69" s="31"/>
      <c r="K69" s="31"/>
      <c r="L69" s="29"/>
      <c r="M69" s="29"/>
      <c r="N69" s="29"/>
      <c r="O69" s="29"/>
      <c r="P69" s="29"/>
      <c r="Q69" s="29"/>
      <c r="R69" s="29"/>
      <c r="S69" s="11">
        <f>750*12*655</f>
        <v>5895000</v>
      </c>
    </row>
    <row r="70" spans="1:19" ht="23.25" customHeight="1" x14ac:dyDescent="0.25">
      <c r="A70" s="68" t="s">
        <v>65</v>
      </c>
      <c r="B70" s="17" t="s">
        <v>157</v>
      </c>
      <c r="C70" s="72"/>
      <c r="D70" s="71" t="s">
        <v>162</v>
      </c>
      <c r="E70" s="57" t="s">
        <v>119</v>
      </c>
      <c r="F70" s="60" t="s">
        <v>161</v>
      </c>
      <c r="G70" s="32"/>
      <c r="H70" s="32"/>
      <c r="I70" s="33"/>
      <c r="J70" s="33"/>
      <c r="K70" s="32"/>
      <c r="L70" s="34"/>
      <c r="M70" s="34"/>
      <c r="N70" s="34"/>
      <c r="O70" s="34"/>
      <c r="P70" s="34"/>
      <c r="Q70" s="34"/>
      <c r="R70" s="34"/>
      <c r="S70" s="63">
        <v>2750000</v>
      </c>
    </row>
    <row r="71" spans="1:19" ht="18" customHeight="1" x14ac:dyDescent="0.25">
      <c r="A71" s="69"/>
      <c r="B71" s="17" t="s">
        <v>158</v>
      </c>
      <c r="C71" s="72"/>
      <c r="D71" s="72"/>
      <c r="E71" s="58"/>
      <c r="F71" s="61"/>
      <c r="G71" s="32"/>
      <c r="H71" s="32"/>
      <c r="I71" s="33"/>
      <c r="J71" s="33"/>
      <c r="K71" s="32"/>
      <c r="L71" s="34"/>
      <c r="M71" s="34"/>
      <c r="N71" s="34"/>
      <c r="O71" s="34"/>
      <c r="P71" s="34"/>
      <c r="Q71" s="34"/>
      <c r="R71" s="34"/>
      <c r="S71" s="64"/>
    </row>
    <row r="72" spans="1:19" ht="18.75" customHeight="1" x14ac:dyDescent="0.25">
      <c r="A72" s="69"/>
      <c r="B72" s="17" t="s">
        <v>159</v>
      </c>
      <c r="C72" s="73"/>
      <c r="D72" s="73"/>
      <c r="E72" s="58"/>
      <c r="F72" s="61"/>
      <c r="G72" s="32"/>
      <c r="H72" s="32"/>
      <c r="I72" s="33"/>
      <c r="J72" s="33"/>
      <c r="K72" s="32"/>
      <c r="L72" s="34"/>
      <c r="M72" s="34"/>
      <c r="N72" s="34"/>
      <c r="O72" s="34"/>
      <c r="P72" s="34"/>
      <c r="Q72" s="34"/>
      <c r="R72" s="34"/>
      <c r="S72" s="64"/>
    </row>
    <row r="73" spans="1:19" ht="24.75" customHeight="1" x14ac:dyDescent="0.25">
      <c r="A73" s="70"/>
      <c r="B73" s="17" t="s">
        <v>160</v>
      </c>
      <c r="C73" s="21" t="s">
        <v>135</v>
      </c>
      <c r="D73" s="21" t="s">
        <v>163</v>
      </c>
      <c r="E73" s="59"/>
      <c r="F73" s="62"/>
      <c r="G73" s="32"/>
      <c r="H73" s="32"/>
      <c r="I73" s="33"/>
      <c r="J73" s="33"/>
      <c r="K73" s="32"/>
      <c r="L73" s="34"/>
      <c r="M73" s="34"/>
      <c r="N73" s="34"/>
      <c r="O73" s="34"/>
      <c r="P73" s="34"/>
      <c r="Q73" s="34"/>
      <c r="R73" s="34"/>
      <c r="S73" s="65"/>
    </row>
    <row r="74" spans="1:19" ht="19.5" customHeight="1" x14ac:dyDescent="0.3">
      <c r="A74" s="66" t="s">
        <v>28</v>
      </c>
      <c r="B74" s="14" t="s">
        <v>154</v>
      </c>
      <c r="C74" s="53" t="s">
        <v>156</v>
      </c>
      <c r="D74" s="53" t="s">
        <v>107</v>
      </c>
      <c r="E74" s="52" t="s">
        <v>61</v>
      </c>
      <c r="F74" s="53" t="s">
        <v>106</v>
      </c>
      <c r="G74" s="37"/>
      <c r="H74" s="37"/>
      <c r="I74" s="30"/>
      <c r="J74" s="30"/>
      <c r="K74" s="31"/>
      <c r="L74" s="29"/>
      <c r="M74" s="29"/>
      <c r="N74" s="29"/>
      <c r="O74" s="38"/>
      <c r="P74" s="38"/>
      <c r="Q74" s="45"/>
      <c r="R74" s="45"/>
      <c r="S74" s="54">
        <v>9360000</v>
      </c>
    </row>
    <row r="75" spans="1:19" ht="19.5" customHeight="1" x14ac:dyDescent="0.3">
      <c r="A75" s="67"/>
      <c r="B75" s="14" t="s">
        <v>155</v>
      </c>
      <c r="C75" s="53"/>
      <c r="D75" s="53"/>
      <c r="E75" s="52"/>
      <c r="F75" s="53"/>
      <c r="G75" s="37"/>
      <c r="H75" s="37"/>
      <c r="I75" s="30"/>
      <c r="J75" s="30"/>
      <c r="K75" s="31"/>
      <c r="L75" s="29"/>
      <c r="M75" s="29"/>
      <c r="N75" s="29"/>
      <c r="O75" s="38"/>
      <c r="P75" s="38"/>
      <c r="Q75" s="45"/>
      <c r="R75" s="45"/>
      <c r="S75" s="55"/>
    </row>
    <row r="76" spans="1:19" x14ac:dyDescent="0.25">
      <c r="A76" s="51" t="s">
        <v>17</v>
      </c>
      <c r="B76" s="140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2"/>
      <c r="S76" s="50">
        <f>SUM(S64:S74)</f>
        <v>59550000</v>
      </c>
    </row>
    <row r="77" spans="1:19" x14ac:dyDescent="0.25">
      <c r="A77" s="137" t="s">
        <v>18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9"/>
      <c r="S77" s="50">
        <f>S76+S62+S25</f>
        <v>127200000</v>
      </c>
    </row>
  </sheetData>
  <mergeCells count="105">
    <mergeCell ref="D64:D69"/>
    <mergeCell ref="B76:R76"/>
    <mergeCell ref="A77:R77"/>
    <mergeCell ref="F11:F13"/>
    <mergeCell ref="A63:S63"/>
    <mergeCell ref="A16:R16"/>
    <mergeCell ref="A17:S17"/>
    <mergeCell ref="A18:S18"/>
    <mergeCell ref="A22:A24"/>
    <mergeCell ref="E22:E24"/>
    <mergeCell ref="A25:R25"/>
    <mergeCell ref="A26:S26"/>
    <mergeCell ref="A62:R62"/>
    <mergeCell ref="A44:A46"/>
    <mergeCell ref="E44:E46"/>
    <mergeCell ref="F44:F46"/>
    <mergeCell ref="S44:S46"/>
    <mergeCell ref="A59:A61"/>
    <mergeCell ref="D1:D2"/>
    <mergeCell ref="E1:E2"/>
    <mergeCell ref="F1:F2"/>
    <mergeCell ref="F22:F24"/>
    <mergeCell ref="A14:A15"/>
    <mergeCell ref="E14:E15"/>
    <mergeCell ref="F14:F15"/>
    <mergeCell ref="G1:R1"/>
    <mergeCell ref="S1:S2"/>
    <mergeCell ref="A3:S3"/>
    <mergeCell ref="A4:S4"/>
    <mergeCell ref="A5:A6"/>
    <mergeCell ref="C5:C15"/>
    <mergeCell ref="D5:D15"/>
    <mergeCell ref="E5:E6"/>
    <mergeCell ref="F5:F6"/>
    <mergeCell ref="A7:A10"/>
    <mergeCell ref="A1:A2"/>
    <mergeCell ref="B1:B2"/>
    <mergeCell ref="C1:C2"/>
    <mergeCell ref="E7:E10"/>
    <mergeCell ref="F7:F10"/>
    <mergeCell ref="A11:A13"/>
    <mergeCell ref="E11:E13"/>
    <mergeCell ref="S38:S42"/>
    <mergeCell ref="A31:A34"/>
    <mergeCell ref="E31:E34"/>
    <mergeCell ref="F31:F34"/>
    <mergeCell ref="S31:S34"/>
    <mergeCell ref="C31:C34"/>
    <mergeCell ref="C35:C46"/>
    <mergeCell ref="A53:A58"/>
    <mergeCell ref="A19:A21"/>
    <mergeCell ref="E19:E21"/>
    <mergeCell ref="F19:F21"/>
    <mergeCell ref="S19:S24"/>
    <mergeCell ref="C19:C24"/>
    <mergeCell ref="D19:D24"/>
    <mergeCell ref="A28:A30"/>
    <mergeCell ref="C27:C30"/>
    <mergeCell ref="D27:D30"/>
    <mergeCell ref="E28:E30"/>
    <mergeCell ref="F28:F30"/>
    <mergeCell ref="D31:D34"/>
    <mergeCell ref="A35:A37"/>
    <mergeCell ref="E35:E37"/>
    <mergeCell ref="F35:F37"/>
    <mergeCell ref="D35:D46"/>
    <mergeCell ref="A38:A43"/>
    <mergeCell ref="E38:E42"/>
    <mergeCell ref="F38:F42"/>
    <mergeCell ref="A50:A52"/>
    <mergeCell ref="E50:E52"/>
    <mergeCell ref="F50:F52"/>
    <mergeCell ref="S50:S52"/>
    <mergeCell ref="C47:C58"/>
    <mergeCell ref="D47:D58"/>
    <mergeCell ref="E53:E58"/>
    <mergeCell ref="F53:F58"/>
    <mergeCell ref="E47:E49"/>
    <mergeCell ref="A47:A49"/>
    <mergeCell ref="F47:F49"/>
    <mergeCell ref="S47:S49"/>
    <mergeCell ref="E74:E75"/>
    <mergeCell ref="F74:F75"/>
    <mergeCell ref="S74:S75"/>
    <mergeCell ref="S53:S58"/>
    <mergeCell ref="S59:S61"/>
    <mergeCell ref="E70:E73"/>
    <mergeCell ref="F70:F73"/>
    <mergeCell ref="S70:S73"/>
    <mergeCell ref="A74:A75"/>
    <mergeCell ref="D74:D75"/>
    <mergeCell ref="C74:C75"/>
    <mergeCell ref="A70:A73"/>
    <mergeCell ref="C64:C72"/>
    <mergeCell ref="D70:D72"/>
    <mergeCell ref="A64:B64"/>
    <mergeCell ref="A65:B65"/>
    <mergeCell ref="A66:B66"/>
    <mergeCell ref="A67:B67"/>
    <mergeCell ref="A68:B68"/>
    <mergeCell ref="A69:B69"/>
    <mergeCell ref="C59:C61"/>
    <mergeCell ref="D59:D61"/>
    <mergeCell ref="E59:E61"/>
    <mergeCell ref="F59:F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2020-11-27T17:07:40Z</dcterms:created>
  <dcterms:modified xsi:type="dcterms:W3CDTF">2020-12-13T01:51:56Z</dcterms:modified>
</cp:coreProperties>
</file>